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TRU480-NT0002.ikea.com\Common_A\MEGA Adygea-Kuban OfficeTeam\RECEPTION\Reception forms\Statistics\"/>
    </mc:Choice>
  </mc:AlternateContent>
  <bookViews>
    <workbookView xWindow="360" yWindow="690" windowWidth="12120" windowHeight="7410" tabRatio="891" firstSheet="56" activeTab="56"/>
  </bookViews>
  <sheets>
    <sheet name="BE(P)" sheetId="21" r:id="rId1"/>
    <sheet name="BE (A)" sheetId="20" r:id="rId2"/>
    <sheet name="BE(AK)" sheetId="88" r:id="rId3"/>
    <sheet name="BE(N)" sheetId="46" r:id="rId4"/>
    <sheet name="BE(O)" sheetId="42" r:id="rId5"/>
    <sheet name="BE (R)" sheetId="22" r:id="rId6"/>
    <sheet name="TS (P)" sheetId="33" r:id="rId7"/>
    <sheet name="TS(O)" sheetId="13" r:id="rId8"/>
    <sheet name="TS (R)s" sheetId="61" r:id="rId9"/>
    <sheet name="TS (А) relocation " sheetId="49" r:id="rId10"/>
    <sheet name="TS (KIDS)" sheetId="50" r:id="rId11"/>
    <sheet name="KH (R)" sheetId="35" r:id="rId12"/>
    <sheet name="KH" sheetId="12" r:id="rId13"/>
    <sheet name="DY(N)" sheetId="82" r:id="rId14"/>
    <sheet name="DY(Rp)" sheetId="41" r:id="rId15"/>
    <sheet name="DY(O)" sheetId="73" r:id="rId16"/>
    <sheet name="DY(K)" sheetId="78" r:id="rId17"/>
    <sheet name="DY(RCSC)" sheetId="72" r:id="rId18"/>
    <sheet name="DY(A)" sheetId="8" r:id="rId19"/>
    <sheet name="DY (R)" sheetId="15" r:id="rId20"/>
    <sheet name="PA (O)" sheetId="90" r:id="rId21"/>
    <sheet name="PA (RP)" sheetId="77" r:id="rId22"/>
    <sheet name="PA (R)" sheetId="14" r:id="rId23"/>
    <sheet name="PA (AP)" sheetId="76" r:id="rId24"/>
    <sheet name="PA (K)" sheetId="74" r:id="rId25"/>
    <sheet name="RST(P)" sheetId="23" r:id="rId26"/>
    <sheet name="RST(AK)" sheetId="87" r:id="rId27"/>
    <sheet name="RST(R)" sheetId="24" r:id="rId28"/>
    <sheet name="RST(A)" sheetId="26" r:id="rId29"/>
    <sheet name="RST(O)" sheetId="34" r:id="rId30"/>
    <sheet name="RST(N)" sheetId="43" r:id="rId31"/>
    <sheet name="OMSK (RCC)" sheetId="92" r:id="rId32"/>
    <sheet name="OMSK (AK)" sheetId="86" r:id="rId33"/>
    <sheet name="OMSK (A)new" sheetId="89" r:id="rId34"/>
    <sheet name="OMSK (R)" sheetId="38" r:id="rId35"/>
    <sheet name="OMSK (O)" sheetId="40" r:id="rId36"/>
    <sheet name="OMSK (P)" sheetId="39" r:id="rId37"/>
    <sheet name="NS(R)" sheetId="28" r:id="rId38"/>
    <sheet name="NS(A)" sheetId="25" r:id="rId39"/>
    <sheet name="NS(K)" sheetId="83" r:id="rId40"/>
    <sheet name="EK" sheetId="9" r:id="rId41"/>
    <sheet name="EK (R)" sheetId="16" r:id="rId42"/>
    <sheet name="EK(Rp)" sheetId="94" r:id="rId43"/>
    <sheet name="EK(K)" sheetId="81" r:id="rId44"/>
    <sheet name="EK(O)" sheetId="71" r:id="rId45"/>
    <sheet name="KZ" sheetId="11" r:id="rId46"/>
    <sheet name="KZ(O)" sheetId="95" r:id="rId47"/>
    <sheet name="KZ (R)" sheetId="51" r:id="rId48"/>
    <sheet name="SAM(O)" sheetId="52" r:id="rId49"/>
    <sheet name="SAM(R)" sheetId="53" r:id="rId50"/>
    <sheet name="SAM(P)" sheetId="54" r:id="rId51"/>
    <sheet name="SAM(KIDS)" sheetId="62" r:id="rId52"/>
    <sheet name="SAM(A)" sheetId="55" r:id="rId53"/>
    <sheet name="SAM(N)" sheetId="56" r:id="rId54"/>
    <sheet name="UFA (R)" sheetId="57" r:id="rId55"/>
    <sheet name="UFA (P)" sheetId="58" r:id="rId56"/>
    <sheet name="KR(KIDS)" sheetId="63" r:id="rId57"/>
  </sheets>
  <definedNames>
    <definedName name="_xlnm.Print_Area" localSheetId="12">KH!$A$1:$O$43</definedName>
  </definedNames>
  <calcPr calcId="152511"/>
</workbook>
</file>

<file path=xl/calcChain.xml><?xml version="1.0" encoding="utf-8"?>
<calcChain xmlns="http://schemas.openxmlformats.org/spreadsheetml/2006/main">
  <c r="D30" i="35" l="1"/>
  <c r="I30" i="63" l="1"/>
  <c r="F30" i="63"/>
  <c r="D30" i="63"/>
  <c r="G30" i="58"/>
  <c r="D30" i="58"/>
  <c r="B30" i="58"/>
  <c r="J30" i="58" s="1"/>
  <c r="G30" i="57"/>
  <c r="D30" i="57"/>
  <c r="B30" i="57"/>
  <c r="G30" i="56"/>
  <c r="D30" i="56"/>
  <c r="B30" i="56"/>
  <c r="G30" i="55"/>
  <c r="D30" i="55"/>
  <c r="B30" i="55"/>
  <c r="G30" i="62"/>
  <c r="D30" i="62"/>
  <c r="B30" i="62"/>
  <c r="J30" i="62" s="1"/>
  <c r="G30" i="54"/>
  <c r="D30" i="54"/>
  <c r="B30" i="54"/>
  <c r="G30" i="53"/>
  <c r="D30" i="53"/>
  <c r="B30" i="53"/>
  <c r="G30" i="52"/>
  <c r="D30" i="52"/>
  <c r="B30" i="52"/>
  <c r="G30" i="51"/>
  <c r="D30" i="51"/>
  <c r="B30" i="51"/>
  <c r="J30" i="51" s="1"/>
  <c r="G30" i="95"/>
  <c r="D30" i="95"/>
  <c r="B30" i="95"/>
  <c r="G30" i="11"/>
  <c r="D30" i="11"/>
  <c r="B30" i="11"/>
  <c r="G30" i="71"/>
  <c r="D30" i="71"/>
  <c r="B30" i="71"/>
  <c r="G30" i="81"/>
  <c r="D30" i="81"/>
  <c r="B30" i="81"/>
  <c r="J30" i="81" s="1"/>
  <c r="G30" i="94"/>
  <c r="D30" i="94"/>
  <c r="B30" i="94"/>
  <c r="G30" i="16"/>
  <c r="D30" i="16"/>
  <c r="B30" i="16"/>
  <c r="G30" i="9"/>
  <c r="D30" i="9"/>
  <c r="B30" i="9"/>
  <c r="G30" i="83"/>
  <c r="D30" i="83"/>
  <c r="B30" i="83"/>
  <c r="G30" i="25"/>
  <c r="D30" i="25"/>
  <c r="B30" i="25"/>
  <c r="G30" i="28"/>
  <c r="D30" i="28"/>
  <c r="B30" i="28"/>
  <c r="G30" i="39"/>
  <c r="D30" i="39"/>
  <c r="B30" i="39"/>
  <c r="G30" i="40"/>
  <c r="D30" i="40"/>
  <c r="B30" i="40"/>
  <c r="G30" i="89"/>
  <c r="D30" i="89"/>
  <c r="B30" i="89"/>
  <c r="G30" i="86"/>
  <c r="D30" i="86"/>
  <c r="B30" i="86"/>
  <c r="G30" i="92"/>
  <c r="D30" i="92"/>
  <c r="B30" i="92"/>
  <c r="G30" i="43"/>
  <c r="D30" i="43"/>
  <c r="B30" i="43"/>
  <c r="G30" i="34"/>
  <c r="D30" i="34"/>
  <c r="B30" i="34"/>
  <c r="G30" i="26"/>
  <c r="D30" i="26"/>
  <c r="B30" i="26"/>
  <c r="G30" i="24"/>
  <c r="D30" i="24"/>
  <c r="B30" i="24"/>
  <c r="G30" i="87"/>
  <c r="D30" i="87"/>
  <c r="B30" i="87"/>
  <c r="J30" i="87" s="1"/>
  <c r="G30" i="23"/>
  <c r="D30" i="23"/>
  <c r="B30" i="23"/>
  <c r="G30" i="74"/>
  <c r="D30" i="74"/>
  <c r="B30" i="74"/>
  <c r="G30" i="76"/>
  <c r="D30" i="76"/>
  <c r="B30" i="76"/>
  <c r="G30" i="14"/>
  <c r="D30" i="14"/>
  <c r="B30" i="14"/>
  <c r="G30" i="77"/>
  <c r="D30" i="77"/>
  <c r="B30" i="77"/>
  <c r="J30" i="77" s="1"/>
  <c r="G30" i="90"/>
  <c r="D30" i="90"/>
  <c r="B30" i="90"/>
  <c r="G30" i="15"/>
  <c r="D30" i="15"/>
  <c r="B30" i="15"/>
  <c r="G30" i="8"/>
  <c r="D30" i="8"/>
  <c r="B30" i="8"/>
  <c r="G30" i="72"/>
  <c r="D30" i="72"/>
  <c r="B30" i="72"/>
  <c r="G30" i="78"/>
  <c r="D30" i="78"/>
  <c r="B30" i="78"/>
  <c r="G30" i="73"/>
  <c r="D30" i="73"/>
  <c r="B30" i="73"/>
  <c r="G30" i="41"/>
  <c r="D30" i="41"/>
  <c r="B30" i="41"/>
  <c r="G30" i="82"/>
  <c r="D30" i="82"/>
  <c r="B30" i="82"/>
  <c r="G30" i="12"/>
  <c r="D30" i="12"/>
  <c r="B30" i="12"/>
  <c r="G30" i="35"/>
  <c r="B30" i="35"/>
  <c r="J30" i="35" s="1"/>
  <c r="G30" i="50"/>
  <c r="D30" i="50"/>
  <c r="B30" i="50"/>
  <c r="G30" i="49"/>
  <c r="D30" i="49"/>
  <c r="B30" i="49"/>
  <c r="G30" i="61"/>
  <c r="D30" i="61"/>
  <c r="B30" i="61"/>
  <c r="G30" i="13"/>
  <c r="D30" i="13"/>
  <c r="B30" i="13"/>
  <c r="G30" i="33"/>
  <c r="D30" i="33"/>
  <c r="B30" i="33"/>
  <c r="G30" i="22"/>
  <c r="D30" i="22"/>
  <c r="B30" i="22"/>
  <c r="G30" i="42"/>
  <c r="D30" i="42"/>
  <c r="B30" i="42"/>
  <c r="G30" i="46"/>
  <c r="D30" i="46"/>
  <c r="B30" i="46"/>
  <c r="G30" i="88"/>
  <c r="D30" i="88"/>
  <c r="B30" i="88"/>
  <c r="G30" i="20"/>
  <c r="D30" i="20"/>
  <c r="B30" i="20"/>
  <c r="G30" i="21"/>
  <c r="B30" i="21"/>
  <c r="D30" i="21"/>
  <c r="J30" i="20" l="1"/>
  <c r="J30" i="53"/>
  <c r="J30" i="56"/>
  <c r="J30" i="28"/>
  <c r="J30" i="16"/>
  <c r="J30" i="94"/>
  <c r="J30" i="11"/>
  <c r="J30" i="26"/>
  <c r="J30" i="86"/>
  <c r="J30" i="76"/>
  <c r="J30" i="13"/>
  <c r="J30" i="41"/>
  <c r="J30" i="73"/>
  <c r="J30" i="46"/>
  <c r="L30" i="63"/>
  <c r="J30" i="57"/>
  <c r="J30" i="55"/>
  <c r="J30" i="54"/>
  <c r="J30" i="52"/>
  <c r="J30" i="95"/>
  <c r="J30" i="71"/>
  <c r="J30" i="9"/>
  <c r="J30" i="83"/>
  <c r="J30" i="25"/>
  <c r="J30" i="39"/>
  <c r="J30" i="40"/>
  <c r="J30" i="89"/>
  <c r="J30" i="92"/>
  <c r="J30" i="43"/>
  <c r="J30" i="34"/>
  <c r="J30" i="24"/>
  <c r="J30" i="23"/>
  <c r="J30" i="74"/>
  <c r="J30" i="14"/>
  <c r="J30" i="90"/>
  <c r="J30" i="15"/>
  <c r="J30" i="8"/>
  <c r="J30" i="72"/>
  <c r="J30" i="78"/>
  <c r="J30" i="82"/>
  <c r="J30" i="12"/>
  <c r="J30" i="50"/>
  <c r="J30" i="49"/>
  <c r="J30" i="61"/>
  <c r="J30" i="33"/>
  <c r="J30" i="22"/>
  <c r="J30" i="42"/>
  <c r="J30" i="88"/>
  <c r="J30" i="21"/>
  <c r="J29" i="95"/>
  <c r="J28" i="95"/>
  <c r="J27" i="95"/>
  <c r="J26" i="95"/>
  <c r="J25" i="95"/>
  <c r="J29" i="94" l="1"/>
  <c r="J28" i="94"/>
  <c r="J27" i="94"/>
  <c r="J26" i="94"/>
  <c r="J25" i="94"/>
  <c r="J29" i="92" l="1"/>
  <c r="J28" i="92"/>
  <c r="J27" i="92"/>
  <c r="J26" i="92"/>
  <c r="J25" i="92"/>
  <c r="J29" i="90" l="1"/>
  <c r="J28" i="90"/>
  <c r="J27" i="90"/>
  <c r="J26" i="90"/>
  <c r="J25" i="90"/>
  <c r="J29" i="89" l="1"/>
  <c r="J28" i="89"/>
  <c r="J27" i="89"/>
  <c r="J26" i="89"/>
  <c r="J25" i="89"/>
  <c r="J29" i="88" l="1"/>
  <c r="J28" i="88"/>
  <c r="J27" i="88"/>
  <c r="J26" i="88"/>
  <c r="J25" i="88"/>
  <c r="J29" i="87"/>
  <c r="J28" i="87"/>
  <c r="J27" i="87"/>
  <c r="J26" i="87"/>
  <c r="J25" i="87"/>
  <c r="J29" i="86"/>
  <c r="J28" i="86"/>
  <c r="J27" i="86"/>
  <c r="J26" i="86"/>
  <c r="J25" i="86"/>
  <c r="J29" i="83" l="1"/>
  <c r="J28" i="83"/>
  <c r="J27" i="83"/>
  <c r="J26" i="83"/>
  <c r="J25" i="83"/>
  <c r="J29" i="82"/>
  <c r="J28" i="82"/>
  <c r="J27" i="82"/>
  <c r="J26" i="82"/>
  <c r="J25" i="82"/>
  <c r="J29" i="81"/>
  <c r="J28" i="81"/>
  <c r="J27" i="81"/>
  <c r="J26" i="81"/>
  <c r="J25" i="81"/>
  <c r="J29" i="78" l="1"/>
  <c r="J28" i="78"/>
  <c r="J27" i="78"/>
  <c r="J26" i="78"/>
  <c r="J25" i="78"/>
  <c r="J29" i="77"/>
  <c r="J28" i="77"/>
  <c r="J27" i="77"/>
  <c r="J26" i="77"/>
  <c r="J25" i="77"/>
  <c r="J29" i="76"/>
  <c r="J28" i="76"/>
  <c r="J27" i="76"/>
  <c r="J26" i="76"/>
  <c r="J25" i="76"/>
  <c r="J29" i="74"/>
  <c r="J28" i="74"/>
  <c r="J27" i="74"/>
  <c r="J26" i="74"/>
  <c r="J25" i="74"/>
  <c r="J29" i="73"/>
  <c r="J28" i="73"/>
  <c r="J27" i="73"/>
  <c r="J26" i="73"/>
  <c r="J25" i="73"/>
  <c r="J29" i="71"/>
  <c r="J28" i="71"/>
  <c r="J27" i="71"/>
  <c r="J26" i="71"/>
  <c r="J25" i="71"/>
  <c r="L29" i="63"/>
  <c r="L28" i="63"/>
  <c r="L27" i="63"/>
  <c r="L26" i="63"/>
  <c r="L25" i="63"/>
  <c r="J29" i="62"/>
  <c r="J28" i="62"/>
  <c r="J27" i="62"/>
  <c r="J26" i="62"/>
  <c r="J25" i="62"/>
  <c r="J29" i="61"/>
  <c r="J28" i="61"/>
  <c r="J27" i="61"/>
  <c r="J26" i="61"/>
  <c r="J25" i="61"/>
  <c r="J29" i="58"/>
  <c r="J28" i="58"/>
  <c r="J27" i="58"/>
  <c r="J26" i="58"/>
  <c r="J25" i="58"/>
  <c r="J29" i="57"/>
  <c r="J28" i="57"/>
  <c r="J27" i="57"/>
  <c r="J26" i="57"/>
  <c r="J25" i="57"/>
  <c r="J29" i="56"/>
  <c r="J28" i="56"/>
  <c r="J27" i="56"/>
  <c r="J26" i="56"/>
  <c r="J25" i="56"/>
  <c r="J29" i="55"/>
  <c r="J28" i="55"/>
  <c r="J27" i="55"/>
  <c r="J26" i="55"/>
  <c r="J25" i="55"/>
  <c r="J29" i="54"/>
  <c r="J28" i="54"/>
  <c r="J27" i="54"/>
  <c r="J26" i="54"/>
  <c r="J25" i="54"/>
  <c r="J29" i="53"/>
  <c r="J28" i="53"/>
  <c r="J27" i="53"/>
  <c r="J26" i="53"/>
  <c r="J25" i="53"/>
  <c r="J29" i="52"/>
  <c r="J28" i="52"/>
  <c r="J27" i="52"/>
  <c r="J26" i="52"/>
  <c r="J25" i="52"/>
  <c r="J29" i="51"/>
  <c r="J28" i="51"/>
  <c r="J27" i="51"/>
  <c r="J26" i="51"/>
  <c r="J25" i="51"/>
  <c r="J29" i="50"/>
  <c r="J28" i="50"/>
  <c r="J27" i="50"/>
  <c r="J26" i="50"/>
  <c r="J25" i="50"/>
  <c r="J29" i="28"/>
  <c r="J28" i="28"/>
  <c r="J27" i="28"/>
  <c r="J26" i="28"/>
  <c r="J25" i="28"/>
  <c r="J29" i="26"/>
  <c r="J28" i="26"/>
  <c r="J27" i="26"/>
  <c r="J26" i="26"/>
  <c r="J25" i="26"/>
  <c r="J29" i="25"/>
  <c r="J28" i="25"/>
  <c r="J27" i="25"/>
  <c r="J26" i="25"/>
  <c r="J25" i="25"/>
  <c r="J29" i="16"/>
  <c r="J28" i="16"/>
  <c r="J27" i="16"/>
  <c r="J26" i="16"/>
  <c r="J25" i="16"/>
  <c r="J29" i="9"/>
  <c r="J28" i="9"/>
  <c r="J27" i="9"/>
  <c r="J26" i="9"/>
  <c r="J25" i="9"/>
  <c r="J29" i="11"/>
  <c r="J28" i="11"/>
  <c r="J27" i="11"/>
  <c r="J26" i="11"/>
  <c r="J25" i="11"/>
  <c r="J29" i="14"/>
  <c r="J28" i="14"/>
  <c r="J27" i="14"/>
  <c r="J26" i="14"/>
  <c r="J25" i="14"/>
  <c r="J29" i="72"/>
  <c r="J28" i="72"/>
  <c r="J27" i="72"/>
  <c r="J26" i="72"/>
  <c r="J25" i="72"/>
  <c r="J29" i="15"/>
  <c r="J28" i="15"/>
  <c r="J27" i="15"/>
  <c r="J26" i="15"/>
  <c r="J25" i="15"/>
  <c r="J29" i="8"/>
  <c r="J28" i="8"/>
  <c r="J27" i="8"/>
  <c r="J26" i="8"/>
  <c r="J25" i="8"/>
  <c r="J29" i="21"/>
  <c r="J28" i="21"/>
  <c r="J27" i="21"/>
  <c r="J26" i="21"/>
  <c r="J25" i="21"/>
  <c r="J29" i="22"/>
  <c r="J28" i="22"/>
  <c r="J27" i="22"/>
  <c r="J26" i="22"/>
  <c r="J25" i="22"/>
  <c r="J29" i="20"/>
  <c r="J28" i="20"/>
  <c r="J27" i="20"/>
  <c r="J26" i="20"/>
  <c r="J25" i="20"/>
  <c r="J29" i="12"/>
  <c r="J28" i="12"/>
  <c r="J27" i="12"/>
  <c r="J26" i="12"/>
  <c r="J25" i="12"/>
  <c r="J29" i="46"/>
  <c r="J28" i="46"/>
  <c r="J27" i="46"/>
  <c r="J26" i="46"/>
  <c r="J25" i="46"/>
  <c r="J29" i="13"/>
  <c r="J28" i="13"/>
  <c r="J27" i="13"/>
  <c r="J26" i="13"/>
  <c r="J25" i="13"/>
  <c r="J29" i="49"/>
  <c r="J28" i="49"/>
  <c r="J27" i="49"/>
  <c r="J26" i="49"/>
  <c r="J25" i="49"/>
  <c r="J29" i="39"/>
  <c r="J28" i="39"/>
  <c r="J27" i="39"/>
  <c r="J26" i="39"/>
  <c r="J25" i="39"/>
  <c r="J29" i="43"/>
  <c r="J28" i="43"/>
  <c r="J27" i="43"/>
  <c r="J26" i="43"/>
  <c r="J25" i="43"/>
  <c r="J29" i="34"/>
  <c r="J28" i="34"/>
  <c r="J27" i="34"/>
  <c r="J26" i="34"/>
  <c r="J25" i="34"/>
  <c r="J29" i="40"/>
  <c r="J28" i="40"/>
  <c r="J27" i="40"/>
  <c r="J26" i="40"/>
  <c r="J25" i="40"/>
  <c r="J30" i="38"/>
  <c r="J29" i="38"/>
  <c r="J28" i="38"/>
  <c r="J27" i="38"/>
  <c r="J26" i="38"/>
  <c r="J25" i="38"/>
  <c r="J29" i="24"/>
  <c r="J28" i="24"/>
  <c r="J27" i="24"/>
  <c r="J26" i="24"/>
  <c r="J25" i="24"/>
  <c r="J29" i="23"/>
  <c r="J28" i="23"/>
  <c r="J27" i="23"/>
  <c r="J26" i="23"/>
  <c r="J25" i="23"/>
  <c r="J29" i="41"/>
  <c r="J28" i="41"/>
  <c r="J27" i="41"/>
  <c r="J26" i="41"/>
  <c r="J25" i="41"/>
  <c r="J29" i="35"/>
  <c r="J28" i="35"/>
  <c r="J27" i="35"/>
  <c r="J26" i="35"/>
  <c r="J25" i="35"/>
  <c r="J29" i="33"/>
  <c r="J28" i="33"/>
  <c r="J27" i="33"/>
  <c r="J26" i="33"/>
  <c r="J25" i="33"/>
  <c r="J29" i="42"/>
  <c r="J28" i="42"/>
  <c r="J27" i="42"/>
  <c r="J26" i="42"/>
  <c r="J25" i="42"/>
</calcChain>
</file>

<file path=xl/sharedStrings.xml><?xml version="1.0" encoding="utf-8"?>
<sst xmlns="http://schemas.openxmlformats.org/spreadsheetml/2006/main" count="2931" uniqueCount="246">
  <si>
    <t>от/from</t>
  </si>
  <si>
    <t>год/year</t>
  </si>
  <si>
    <t>Кол-во совершенных сделок</t>
  </si>
  <si>
    <t>М. П.</t>
  </si>
  <si>
    <t>Total Gross sales, Rubles</t>
  </si>
  <si>
    <t>в т.ч. НДС, 18% , Рубли</t>
  </si>
  <si>
    <t>VAT, 18%, Rubles</t>
  </si>
  <si>
    <t>VAT, 10%, Rubles</t>
  </si>
  <si>
    <t>в т.ч. НДС, 10% , Рубли</t>
  </si>
  <si>
    <t>ООО "ИКЕА МOC (Торговля и Недвижимость)"/OOO "IKEA MOS(Retail and Property)"</t>
  </si>
  <si>
    <t>В соответствии с Договором аренды коммерческой недвижимости/According to commercial premises lease agreement</t>
  </si>
  <si>
    <r>
      <t>Арендодатель/</t>
    </r>
    <r>
      <rPr>
        <sz val="8"/>
        <rFont val="Arial Cyr"/>
      </rPr>
      <t xml:space="preserve">Landlord: </t>
    </r>
  </si>
  <si>
    <r>
      <t>год</t>
    </r>
    <r>
      <rPr>
        <sz val="8"/>
        <rFont val="Arial Cyr"/>
        <family val="2"/>
        <charset val="204"/>
      </rPr>
      <t>/year:</t>
    </r>
  </si>
  <si>
    <r>
      <t>Руководитель предприятия/</t>
    </r>
    <r>
      <rPr>
        <sz val="8"/>
        <rFont val="Arial Cyr"/>
      </rPr>
      <t>Head of Enterprise:</t>
    </r>
  </si>
  <si>
    <r>
      <t>Главный бухгалтер/</t>
    </r>
    <r>
      <rPr>
        <sz val="8"/>
        <rFont val="Arial Cyr"/>
      </rPr>
      <t>Chief Accountant:</t>
    </r>
  </si>
  <si>
    <r>
      <t>Торговое Наименование Арендатора/</t>
    </r>
    <r>
      <rPr>
        <sz val="8"/>
        <rFont val="Arial Cyr"/>
      </rPr>
      <t>Tradename:</t>
    </r>
  </si>
  <si>
    <t>Общий объем продаж без  НДС, Рубли</t>
  </si>
  <si>
    <t>Общий объем продаж с НДС, Рубли</t>
  </si>
  <si>
    <r>
      <t xml:space="preserve">Номер договора аренды / </t>
    </r>
    <r>
      <rPr>
        <sz val="8"/>
        <rFont val="Arial Cyr"/>
      </rPr>
      <t>Agreement number:</t>
    </r>
  </si>
  <si>
    <r>
      <t>Арендатор/</t>
    </r>
    <r>
      <rPr>
        <sz val="8"/>
        <rFont val="Arial Cyr"/>
      </rPr>
      <t>Legal</t>
    </r>
    <r>
      <rPr>
        <b/>
        <sz val="8"/>
        <rFont val="Arial Cyr"/>
        <family val="2"/>
        <charset val="204"/>
      </rPr>
      <t xml:space="preserve"> </t>
    </r>
    <r>
      <rPr>
        <sz val="8"/>
        <rFont val="Arial Cyr"/>
      </rPr>
      <t>Tenant Name:</t>
    </r>
  </si>
  <si>
    <t>Total Net sales, Rubles</t>
  </si>
  <si>
    <r>
      <t>Магазин No</t>
    </r>
    <r>
      <rPr>
        <sz val="8"/>
        <rFont val="Arial Cyr"/>
      </rPr>
      <t>/Suit No:</t>
    </r>
  </si>
  <si>
    <r>
      <t>1. Календарный/</t>
    </r>
    <r>
      <rPr>
        <sz val="8"/>
        <rFont val="Arial Cyr"/>
        <family val="2"/>
        <charset val="204"/>
      </rPr>
      <t>Calendar</t>
    </r>
  </si>
  <si>
    <t>MEGA Теплый Стан (TS)</t>
  </si>
  <si>
    <t>MEGA Химки (KH)</t>
  </si>
  <si>
    <t>MEGA Казань (KZ)</t>
  </si>
  <si>
    <t>MEGA Екатеринбург (EK)</t>
  </si>
  <si>
    <t>MEGA Парнас (PA)</t>
  </si>
  <si>
    <t>ООО "АДИДАС"</t>
  </si>
  <si>
    <t>ADIDAS</t>
  </si>
  <si>
    <t>REEBOK</t>
  </si>
  <si>
    <t>4050/51</t>
  </si>
  <si>
    <t>040</t>
  </si>
  <si>
    <t>Я являюсь арендатором с упрощенной системой налогообложения,</t>
  </si>
  <si>
    <t>поэтому не могу выделить НДС</t>
  </si>
  <si>
    <t>Originals</t>
  </si>
  <si>
    <t xml:space="preserve">MEGA Белая Дача </t>
  </si>
  <si>
    <t>ROCKPORT</t>
  </si>
  <si>
    <t xml:space="preserve">  </t>
  </si>
  <si>
    <t>23.05.2007.</t>
  </si>
  <si>
    <t>MEGA Новосибирск (A)</t>
  </si>
  <si>
    <t>MEGA Новосибирск (R)</t>
  </si>
  <si>
    <t>MEGA Ростов-на-Дону (A)</t>
  </si>
  <si>
    <t>MEGA Ростов-на-Дону (R)</t>
  </si>
  <si>
    <t>MEGA Ростов-на-Дону (P)</t>
  </si>
  <si>
    <t>MEGA Ростов-на-Дону (O)</t>
  </si>
  <si>
    <t>8013</t>
  </si>
  <si>
    <t>MEGA Омск (А)</t>
  </si>
  <si>
    <t>MEGA Омск (R)</t>
  </si>
  <si>
    <t>MEGA Омск (P)</t>
  </si>
  <si>
    <t>MEGA Омск (O)</t>
  </si>
  <si>
    <t>MEGA Ростов-на-Дону (N)</t>
  </si>
  <si>
    <t>NEO</t>
  </si>
  <si>
    <t>ООО "МЕГА Белая Дача"</t>
  </si>
  <si>
    <t>MEGA Теплый Стан (TS) relocation (A)</t>
  </si>
  <si>
    <t>Ежемесячный статистический отчет/Monthly statistical report</t>
  </si>
  <si>
    <t>месяц/month</t>
  </si>
  <si>
    <t>цифровое обозначение месяца/month number</t>
  </si>
  <si>
    <t xml:space="preserve">2. Общий объем продаж за месяц (включая продажи за наличные, по банковским и кредитным картам, а также продажи по контрактам) </t>
  </si>
  <si>
    <t>/Total Gross and Net sales for given month (incl. cash sales, sales by credit or debit card and by contracts)</t>
  </si>
  <si>
    <t>KIDS</t>
  </si>
  <si>
    <t>MEGA Самара (O)</t>
  </si>
  <si>
    <t>MEGA Самара (R)</t>
  </si>
  <si>
    <t>MEGA Самара (P)</t>
  </si>
  <si>
    <t>MEGA Самара (A)</t>
  </si>
  <si>
    <t>MEGA Самара (N)</t>
  </si>
  <si>
    <t>MEGA Уфа (R)</t>
  </si>
  <si>
    <t>MEGA Уфа (P)</t>
  </si>
  <si>
    <t>5052s</t>
  </si>
  <si>
    <t>MEGA Самара (KIDS)</t>
  </si>
  <si>
    <t>MEGA Краснодар (KIDS)</t>
  </si>
  <si>
    <t>1134s</t>
  </si>
  <si>
    <t>1128m</t>
  </si>
  <si>
    <t>MEGA Екатеринбург (О)</t>
  </si>
  <si>
    <t xml:space="preserve">MEGA </t>
  </si>
  <si>
    <t>Дыбенко ( DY)</t>
  </si>
  <si>
    <t>Reebok Clas</t>
  </si>
  <si>
    <t>MEGA Дыбенко(DY)</t>
  </si>
  <si>
    <t>MEGA Парнас(Pa)</t>
  </si>
  <si>
    <t>Adidas Kids</t>
  </si>
  <si>
    <t>Adidas</t>
  </si>
  <si>
    <t>Rockport</t>
  </si>
  <si>
    <t>Adidas kids</t>
  </si>
  <si>
    <t>MEGA Дыбенко (DY)</t>
  </si>
  <si>
    <t>Дыбенко (Rb)</t>
  </si>
  <si>
    <t>Неделя</t>
  </si>
  <si>
    <t>Month Total</t>
  </si>
  <si>
    <t>Number of transactions (Monthly)</t>
  </si>
  <si>
    <t>I'm a tenant under Simplified Taxation System therefore I cannot separate VAT</t>
  </si>
  <si>
    <r>
      <t>да</t>
    </r>
    <r>
      <rPr>
        <sz val="8"/>
        <rFont val="Arial"/>
        <family val="2"/>
        <charset val="204"/>
      </rPr>
      <t xml:space="preserve"> / yes</t>
    </r>
  </si>
  <si>
    <t>__________</t>
  </si>
  <si>
    <r>
      <t>нет</t>
    </r>
    <r>
      <rPr>
        <sz val="8"/>
        <rFont val="Arial"/>
        <family val="2"/>
        <charset val="204"/>
      </rPr>
      <t xml:space="preserve"> / no</t>
    </r>
  </si>
  <si>
    <t>3. Статистический отчет должен быть предоставлен в течение 10 дней по завершению месяца.</t>
  </si>
  <si>
    <t xml:space="preserve">/Provision of statistical reports shall be submitted within 10 days after the end of month. </t>
  </si>
  <si>
    <t>C825</t>
  </si>
  <si>
    <t>C42Y</t>
  </si>
  <si>
    <t>C41L</t>
  </si>
  <si>
    <t>C836</t>
  </si>
  <si>
    <t>C831</t>
  </si>
  <si>
    <t>C40W</t>
  </si>
  <si>
    <t>C427</t>
  </si>
  <si>
    <t>C06D</t>
  </si>
  <si>
    <t>C019</t>
  </si>
  <si>
    <t>CS04</t>
  </si>
  <si>
    <t>C801</t>
  </si>
  <si>
    <t>C048</t>
  </si>
  <si>
    <t>C049</t>
  </si>
  <si>
    <t>CS21</t>
  </si>
  <si>
    <t>C035</t>
  </si>
  <si>
    <t>C498</t>
  </si>
  <si>
    <t>C821</t>
  </si>
  <si>
    <t>C07U</t>
  </si>
  <si>
    <t>C41Z</t>
  </si>
  <si>
    <t>C43J</t>
  </si>
  <si>
    <t>C42A</t>
  </si>
  <si>
    <t>C0AB</t>
  </si>
  <si>
    <t>C01L</t>
  </si>
  <si>
    <t>C01V</t>
  </si>
  <si>
    <t>C489</t>
  </si>
  <si>
    <t>C05D</t>
  </si>
  <si>
    <t>C05E</t>
  </si>
  <si>
    <t>C40V</t>
  </si>
  <si>
    <t>C059</t>
  </si>
  <si>
    <t>C435</t>
  </si>
  <si>
    <t>C0BA</t>
  </si>
  <si>
    <t>C43H</t>
  </si>
  <si>
    <t>C850</t>
  </si>
  <si>
    <t>C0BB</t>
  </si>
  <si>
    <t>CS27</t>
  </si>
  <si>
    <t>C401</t>
  </si>
  <si>
    <t>C800</t>
  </si>
  <si>
    <t>C0AR</t>
  </si>
  <si>
    <t>C0AC</t>
  </si>
  <si>
    <t>C0CR</t>
  </si>
  <si>
    <t>C09V</t>
  </si>
  <si>
    <t>C841</t>
  </si>
  <si>
    <t>C0AE</t>
  </si>
  <si>
    <t>C0GN</t>
  </si>
  <si>
    <t>C0GY</t>
  </si>
  <si>
    <t>MEGA Екатеринбург (ЕК)</t>
  </si>
  <si>
    <t>CS31</t>
  </si>
  <si>
    <t>C0KA</t>
  </si>
  <si>
    <t>MEGA Новосибирск (NS)</t>
  </si>
  <si>
    <t>1112+1114</t>
  </si>
  <si>
    <t>C0GH</t>
  </si>
  <si>
    <t>C0GJ</t>
  </si>
  <si>
    <t>6062m</t>
  </si>
  <si>
    <t>3018s</t>
  </si>
  <si>
    <t>C0KB</t>
  </si>
  <si>
    <t>Kids</t>
  </si>
  <si>
    <t>C0JL</t>
  </si>
  <si>
    <t>C0KW</t>
  </si>
  <si>
    <t>4104a+4304</t>
  </si>
  <si>
    <t>C0JD</t>
  </si>
  <si>
    <t>MEGA Омск (RCSC)</t>
  </si>
  <si>
    <t>C46O</t>
  </si>
  <si>
    <t>Reebok Classic</t>
  </si>
  <si>
    <t>C874</t>
  </si>
  <si>
    <t>6004+6008</t>
  </si>
  <si>
    <t>C0MP</t>
  </si>
  <si>
    <t>РУ_МОСКВА_МЕГАБелаяДача_ROCS</t>
  </si>
  <si>
    <t>окт</t>
  </si>
  <si>
    <t>РУ_МОСКВА_МЕГАБелаяДача_BCS</t>
  </si>
  <si>
    <t>РУ_МОСКВА_МЕГАБелаяДача_AKID</t>
  </si>
  <si>
    <t>РУ_МОСКВА_МЕГАБелаяДача_NEO</t>
  </si>
  <si>
    <t>РУ_МОСКВА_МЕГАБелаяДача_OCS</t>
  </si>
  <si>
    <t>РУ_МОСКВА_МЕГАБелаяДача_RCS</t>
  </si>
  <si>
    <t>РУ_МОСКВА_МегаТеплыйСтан_ROCS</t>
  </si>
  <si>
    <t>РУ_МОСКВА_МегаТеплыйСтан_OCS</t>
  </si>
  <si>
    <t>РУ_МОСКВА_МегаТеплыйСтан_RCS</t>
  </si>
  <si>
    <t>РУ_МОСКВА_МегаТеплыйСтан_BCS</t>
  </si>
  <si>
    <t>РУ_МОСКВА_МегаТеплыйСтан_AKID</t>
  </si>
  <si>
    <t>РУ_МОСКВА_МегаХимки_RCS</t>
  </si>
  <si>
    <t>РУ_МОСКВА_МегаХимки_BCS</t>
  </si>
  <si>
    <t>РУ_САНКТ-ПЕТЕРБУРГ_МЕГАДыбенко_NEO</t>
  </si>
  <si>
    <t>РУ_САНКТ-ПЕТЕРБУРГ_МЕГАДыбенко_ROCS</t>
  </si>
  <si>
    <t>РУ_САНКТ-ПЕТЕРБУРГ_МЕГАДыбенко_OCS</t>
  </si>
  <si>
    <t>РУ_САНКТ-ПЕТЕРБУРГ_МЕГАДыбенко_AKID</t>
  </si>
  <si>
    <t>РУ_САНКТ-ПЕТЕРБУРГ_МЕГАДыбенко_RCSC</t>
  </si>
  <si>
    <t>РУ_САНКТ-ПЕТЕРБУРГ_МЕГАДыбенко_BCS</t>
  </si>
  <si>
    <t>РУ_САНКТ-ПЕТЕРБУРГ_МЕГАДыбенко_RCS</t>
  </si>
  <si>
    <t>РУ_САНКТ-ПЕТЕРБУРГ_МЕГА1Парнас_OCS</t>
  </si>
  <si>
    <t>РУ_САНКТ-ПЕТЕРБУРГ_МЕГА1Парнас_ROCS</t>
  </si>
  <si>
    <t>РУ_САНКТ-ПЕТЕРБУРГ_МЕГА1Парнас_RCS</t>
  </si>
  <si>
    <t>РУ_САНКТ-ПЕТЕРБУРГ_МЕГА1Парнас_BCS</t>
  </si>
  <si>
    <t>РУ_САНКТ-ПЕТЕРБУРГ_МЕГА1Парнас_AKID</t>
  </si>
  <si>
    <t>РУ_РОСТОВ-НА-ДОНУ_МЕГА_ROCS</t>
  </si>
  <si>
    <t>РУ_РОСТОВ-НА-ДОНУ_МЕГА_AKID</t>
  </si>
  <si>
    <t>РУ_РОСТОВ-НА-ДОНУ_МЕГА_RCS</t>
  </si>
  <si>
    <t>РУ_РОСТОВ-НА-ДОНУ_МЕГА_BCS</t>
  </si>
  <si>
    <t>РУ_РОСТОВ-НА-ДОНУ_МЕГА_OCS</t>
  </si>
  <si>
    <t>РУ_РОСТОВ-НА-ДОНУ_МЕГА_NEO</t>
  </si>
  <si>
    <t>РУ_ОМСК_Мега_RCSC</t>
  </si>
  <si>
    <t>РУ_ОМСК_Мега_AKID</t>
  </si>
  <si>
    <t>РУ_ОМСК_Мега_BCS</t>
  </si>
  <si>
    <t>РУ_ОМСК_Мега_RCS</t>
  </si>
  <si>
    <t>РУ_ОМСК_Мега_OCS</t>
  </si>
  <si>
    <t>РУ_ОМСК_Мега_ROCS</t>
  </si>
  <si>
    <t>РУ_НОВОСИБИРСК_МЕГА.CS_RB</t>
  </si>
  <si>
    <t>РУ_НОВОСИБИРСК_МЕГА_BCS</t>
  </si>
  <si>
    <t>РУ_НОВОСИБИРСК_МЕГА_AKID</t>
  </si>
  <si>
    <t>РУ_ЕКАТЕРИНБУРГ_Мега_BCS</t>
  </si>
  <si>
    <t>РУ_ЕКАТЕРИНБУРГ_Мега_RCS</t>
  </si>
  <si>
    <t>РУ_ЕКАТЕРИНБУРГ_Мега_ROCS</t>
  </si>
  <si>
    <t>РУ_ЕКАТЕРИНБУРГ_Мега_AKID</t>
  </si>
  <si>
    <t>РУ_ЕКАТЕРИНБУРГ_Мега_OCS</t>
  </si>
  <si>
    <t>РУ_КАЗАНЬ_Мега_BCS</t>
  </si>
  <si>
    <t>РУ_КАЗАНЬ_Мега_OCS</t>
  </si>
  <si>
    <t>РУ_КАЗАНЬ_Мега_RCS</t>
  </si>
  <si>
    <t>РУ_САМАРА_Мега_OCS</t>
  </si>
  <si>
    <t>РУ_САМАРА_Мега_RCS</t>
  </si>
  <si>
    <t>РУ_САМАРА_Мега_ROCS</t>
  </si>
  <si>
    <t>РУ_САМАРА_Мега_AKID</t>
  </si>
  <si>
    <t>РУ_САМАРА_Мега_BCS</t>
  </si>
  <si>
    <t>РУ_САМАРА_Мега_NEO</t>
  </si>
  <si>
    <t>РУ_УФА_Мега_RCS</t>
  </si>
  <si>
    <t>РУ_УФА_Мега_ROCS</t>
  </si>
  <si>
    <t>01-05.10.2014</t>
  </si>
  <si>
    <t>06-12.10.2014</t>
  </si>
  <si>
    <t>13-19.10.2014</t>
  </si>
  <si>
    <t>20-26.10.2014</t>
  </si>
  <si>
    <t>27-31.10.2014</t>
  </si>
  <si>
    <t>ООО "Ромашка"</t>
  </si>
  <si>
    <t>Ромашка</t>
  </si>
  <si>
    <t>б/н</t>
  </si>
  <si>
    <t>01/10/</t>
  </si>
  <si>
    <t>октябрь</t>
  </si>
  <si>
    <t>X</t>
  </si>
  <si>
    <r>
      <t>Арендодатель/</t>
    </r>
    <r>
      <rPr>
        <sz val="12"/>
        <rFont val="Calibri"/>
        <family val="2"/>
        <charset val="204"/>
        <scheme val="minor"/>
      </rPr>
      <t xml:space="preserve">Landlord: </t>
    </r>
  </si>
  <si>
    <r>
      <t>Арендатор/</t>
    </r>
    <r>
      <rPr>
        <sz val="12"/>
        <rFont val="Calibri"/>
        <family val="2"/>
        <charset val="204"/>
        <scheme val="minor"/>
      </rPr>
      <t>Legal</t>
    </r>
    <r>
      <rPr>
        <b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Tenant Name:</t>
    </r>
  </si>
  <si>
    <r>
      <t>Торговое Наименование Арендатора/</t>
    </r>
    <r>
      <rPr>
        <sz val="12"/>
        <rFont val="Calibri"/>
        <family val="2"/>
        <charset val="204"/>
        <scheme val="minor"/>
      </rPr>
      <t>Tradename:</t>
    </r>
  </si>
  <si>
    <r>
      <t xml:space="preserve">Номер договора аренды / </t>
    </r>
    <r>
      <rPr>
        <sz val="12"/>
        <rFont val="Calibri"/>
        <family val="2"/>
        <charset val="204"/>
        <scheme val="minor"/>
      </rPr>
      <t>Agreement number:</t>
    </r>
  </si>
  <si>
    <r>
      <t>Магазин No</t>
    </r>
    <r>
      <rPr>
        <sz val="12"/>
        <rFont val="Calibri"/>
        <family val="2"/>
        <charset val="204"/>
        <scheme val="minor"/>
      </rPr>
      <t>/Suit No:</t>
    </r>
  </si>
  <si>
    <r>
      <t>1. Календарный/</t>
    </r>
    <r>
      <rPr>
        <sz val="12"/>
        <rFont val="Calibri"/>
        <family val="2"/>
        <charset val="204"/>
        <scheme val="minor"/>
      </rPr>
      <t>Calendar</t>
    </r>
  </si>
  <si>
    <r>
      <t>год</t>
    </r>
    <r>
      <rPr>
        <sz val="12"/>
        <rFont val="Calibri"/>
        <family val="2"/>
        <charset val="204"/>
        <scheme val="minor"/>
      </rPr>
      <t>/year:</t>
    </r>
  </si>
  <si>
    <r>
      <t>да</t>
    </r>
    <r>
      <rPr>
        <sz val="12"/>
        <rFont val="Calibri"/>
        <family val="2"/>
        <charset val="204"/>
        <scheme val="minor"/>
      </rPr>
      <t xml:space="preserve"> / yes</t>
    </r>
  </si>
  <si>
    <r>
      <t>нет</t>
    </r>
    <r>
      <rPr>
        <sz val="12"/>
        <rFont val="Calibri"/>
        <family val="2"/>
        <charset val="204"/>
        <scheme val="minor"/>
      </rPr>
      <t xml:space="preserve"> / no</t>
    </r>
  </si>
  <si>
    <r>
      <t>Руководитель предприятия/</t>
    </r>
    <r>
      <rPr>
        <sz val="12"/>
        <rFont val="Calibri"/>
        <family val="2"/>
        <charset val="204"/>
        <scheme val="minor"/>
      </rPr>
      <t>Head of Enterprise:</t>
    </r>
  </si>
  <si>
    <r>
      <t xml:space="preserve">          Главный бухгалтер/</t>
    </r>
    <r>
      <rPr>
        <sz val="12"/>
        <rFont val="Calibri"/>
        <family val="2"/>
        <charset val="204"/>
        <scheme val="minor"/>
      </rPr>
      <t>Chief Accountant:</t>
    </r>
  </si>
  <si>
    <t>2017</t>
  </si>
  <si>
    <t>01-07.10.2017</t>
  </si>
  <si>
    <t>08-14.10.2017</t>
  </si>
  <si>
    <t>15-21.10.2017</t>
  </si>
  <si>
    <t>22-28.10.2017</t>
  </si>
  <si>
    <t>29-31.10.2017</t>
  </si>
  <si>
    <t>ООО «Ингка Сентерс Рус Проперти А»/OOO LLC “Ingka Centres Rus Property 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</si>
</sst>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b/>
      <sz val="8"/>
      <name val="Arial Cyr"/>
    </font>
    <font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424242"/>
      <name val="Segoe UI"/>
      <family val="2"/>
      <charset val="204"/>
    </font>
    <font>
      <sz val="9"/>
      <color rgb="FF424242"/>
      <name val="Segoe UI"/>
      <family val="2"/>
      <charset val="204"/>
    </font>
    <font>
      <b/>
      <i/>
      <u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u/>
      <sz val="12"/>
      <color rgb="FFFF0000"/>
      <name val="Calibri"/>
      <family val="2"/>
      <charset val="204"/>
      <scheme val="minor"/>
    </font>
    <font>
      <i/>
      <u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0" xfId="0" applyFont="1" applyBorder="1" applyAlignment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/>
    <xf numFmtId="4" fontId="0" fillId="0" borderId="0" xfId="0" applyNumberFormat="1" applyBorder="1"/>
    <xf numFmtId="4" fontId="0" fillId="0" borderId="0" xfId="0" applyNumberFormat="1"/>
    <xf numFmtId="4" fontId="7" fillId="0" borderId="0" xfId="0" applyNumberFormat="1" applyFont="1" applyBorder="1"/>
    <xf numFmtId="43" fontId="7" fillId="0" borderId="0" xfId="1" applyFont="1"/>
    <xf numFmtId="43" fontId="7" fillId="0" borderId="0" xfId="1" applyFont="1" applyBorder="1"/>
    <xf numFmtId="43" fontId="9" fillId="0" borderId="0" xfId="1" applyFont="1"/>
    <xf numFmtId="43" fontId="0" fillId="0" borderId="0" xfId="1" applyFont="1" applyBorder="1"/>
    <xf numFmtId="43" fontId="0" fillId="0" borderId="0" xfId="1" applyFont="1"/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/>
    <xf numFmtId="43" fontId="1" fillId="0" borderId="0" xfId="1" applyBorder="1"/>
    <xf numFmtId="43" fontId="1" fillId="0" borderId="0" xfId="1"/>
    <xf numFmtId="43" fontId="1" fillId="0" borderId="0" xfId="1" applyFont="1"/>
    <xf numFmtId="0" fontId="10" fillId="0" borderId="0" xfId="0" applyFont="1"/>
    <xf numFmtId="0" fontId="2" fillId="0" borderId="0" xfId="0" applyFont="1" applyFill="1" applyBorder="1"/>
    <xf numFmtId="0" fontId="7" fillId="0" borderId="0" xfId="0" applyFont="1" applyFill="1" applyBorder="1"/>
    <xf numFmtId="0" fontId="1" fillId="0" borderId="0" xfId="3"/>
    <xf numFmtId="49" fontId="4" fillId="0" borderId="0" xfId="3" applyNumberFormat="1" applyFont="1" applyAlignment="1">
      <alignment horizontal="left"/>
    </xf>
    <xf numFmtId="0" fontId="2" fillId="0" borderId="0" xfId="3" applyFont="1"/>
    <xf numFmtId="0" fontId="7" fillId="0" borderId="0" xfId="3" applyFont="1"/>
    <xf numFmtId="0" fontId="2" fillId="0" borderId="0" xfId="3" applyFont="1" applyAlignment="1">
      <alignment horizontal="right"/>
    </xf>
    <xf numFmtId="14" fontId="8" fillId="0" borderId="1" xfId="3" applyNumberFormat="1" applyFont="1" applyBorder="1" applyAlignment="1">
      <alignment horizontal="center"/>
    </xf>
    <xf numFmtId="0" fontId="7" fillId="0" borderId="1" xfId="3" applyFont="1" applyBorder="1"/>
    <xf numFmtId="0" fontId="7" fillId="0" borderId="0" xfId="3" applyFont="1" applyBorder="1"/>
    <xf numFmtId="0" fontId="3" fillId="0" borderId="0" xfId="3" applyFont="1"/>
    <xf numFmtId="0" fontId="2" fillId="0" borderId="0" xfId="3" applyFont="1" applyBorder="1"/>
    <xf numFmtId="0" fontId="8" fillId="0" borderId="2" xfId="3" applyFont="1" applyBorder="1"/>
    <xf numFmtId="0" fontId="7" fillId="0" borderId="2" xfId="3" applyFont="1" applyBorder="1"/>
    <xf numFmtId="0" fontId="3" fillId="0" borderId="0" xfId="3" applyFont="1" applyBorder="1"/>
    <xf numFmtId="0" fontId="8" fillId="0" borderId="2" xfId="3" applyFont="1" applyBorder="1" applyAlignment="1">
      <alignment horizontal="left"/>
    </xf>
    <xf numFmtId="0" fontId="6" fillId="0" borderId="0" xfId="3" applyFont="1"/>
    <xf numFmtId="4" fontId="1" fillId="0" borderId="0" xfId="3" applyNumberFormat="1"/>
    <xf numFmtId="0" fontId="11" fillId="0" borderId="0" xfId="0" applyFont="1"/>
    <xf numFmtId="0" fontId="5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0" xfId="0" applyFont="1" applyBorder="1" applyAlignment="1"/>
    <xf numFmtId="0" fontId="12" fillId="0" borderId="0" xfId="0" applyFont="1" applyBorder="1"/>
    <xf numFmtId="0" fontId="13" fillId="0" borderId="0" xfId="4" applyFont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8" fillId="0" borderId="0" xfId="0" applyFont="1"/>
    <xf numFmtId="0" fontId="19" fillId="0" borderId="0" xfId="4" applyFont="1"/>
    <xf numFmtId="0" fontId="20" fillId="0" borderId="0" xfId="0" applyFont="1"/>
    <xf numFmtId="0" fontId="19" fillId="0" borderId="0" xfId="0" applyFont="1"/>
    <xf numFmtId="49" fontId="21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14" fontId="22" fillId="0" borderId="1" xfId="0" applyNumberFormat="1" applyFont="1" applyBorder="1" applyAlignment="1">
      <alignment horizontal="left"/>
    </xf>
    <xf numFmtId="49" fontId="22" fillId="0" borderId="1" xfId="0" applyNumberFormat="1" applyFont="1" applyBorder="1"/>
    <xf numFmtId="0" fontId="19" fillId="0" borderId="0" xfId="0" applyFont="1" applyBorder="1"/>
    <xf numFmtId="0" fontId="21" fillId="0" borderId="0" xfId="0" applyFont="1"/>
    <xf numFmtId="0" fontId="22" fillId="0" borderId="2" xfId="0" applyFont="1" applyBorder="1"/>
    <xf numFmtId="0" fontId="19" fillId="0" borderId="2" xfId="0" applyFont="1" applyBorder="1"/>
    <xf numFmtId="0" fontId="21" fillId="0" borderId="0" xfId="0" applyFont="1" applyBorder="1"/>
    <xf numFmtId="0" fontId="22" fillId="0" borderId="2" xfId="0" applyFont="1" applyBorder="1" applyAlignment="1">
      <alignment horizontal="left"/>
    </xf>
    <xf numFmtId="0" fontId="22" fillId="0" borderId="0" xfId="4" applyFont="1"/>
    <xf numFmtId="0" fontId="21" fillId="0" borderId="3" xfId="0" applyFont="1" applyBorder="1" applyAlignment="1"/>
    <xf numFmtId="0" fontId="19" fillId="0" borderId="4" xfId="0" applyFont="1" applyBorder="1" applyAlignment="1"/>
    <xf numFmtId="0" fontId="22" fillId="0" borderId="0" xfId="0" applyFont="1"/>
    <xf numFmtId="0" fontId="22" fillId="0" borderId="5" xfId="0" applyFont="1" applyBorder="1" applyAlignment="1">
      <alignment horizontal="center"/>
    </xf>
    <xf numFmtId="0" fontId="21" fillId="0" borderId="6" xfId="0" applyFont="1" applyBorder="1" applyAlignment="1"/>
    <xf numFmtId="0" fontId="21" fillId="0" borderId="0" xfId="0" applyFont="1" applyBorder="1" applyAlignment="1"/>
    <xf numFmtId="0" fontId="19" fillId="0" borderId="0" xfId="0" applyFont="1" applyBorder="1" applyAlignment="1"/>
    <xf numFmtId="0" fontId="22" fillId="0" borderId="0" xfId="0" applyFont="1" applyBorder="1"/>
    <xf numFmtId="0" fontId="2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43" fontId="13" fillId="0" borderId="0" xfId="1" applyFont="1"/>
    <xf numFmtId="0" fontId="17" fillId="0" borderId="0" xfId="0" applyFont="1" applyBorder="1"/>
    <xf numFmtId="43" fontId="17" fillId="0" borderId="0" xfId="1" applyFont="1"/>
    <xf numFmtId="0" fontId="17" fillId="0" borderId="0" xfId="0" applyFont="1"/>
    <xf numFmtId="4" fontId="13" fillId="0" borderId="0" xfId="0" applyNumberFormat="1" applyFont="1"/>
    <xf numFmtId="49" fontId="24" fillId="0" borderId="0" xfId="0" applyNumberFormat="1" applyFont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1" xfId="0" applyFont="1" applyBorder="1"/>
    <xf numFmtId="0" fontId="7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21" xfId="0" applyFont="1" applyBorder="1"/>
    <xf numFmtId="0" fontId="19" fillId="0" borderId="16" xfId="0" applyFont="1" applyBorder="1"/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9" xfId="0" applyFont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140805</xdr:colOff>
      <xdr:row>12</xdr:row>
      <xdr:rowOff>41253</xdr:rowOff>
    </xdr:from>
    <xdr:ext cx="10499909" cy="2691306"/>
    <xdr:sp macro="" textlink="">
      <xdr:nvSpPr>
        <xdr:cNvPr id="2" name="Rectangle 1"/>
        <xdr:cNvSpPr/>
      </xdr:nvSpPr>
      <xdr:spPr>
        <a:xfrm rot="20580857">
          <a:off x="140805" y="2501188"/>
          <a:ext cx="10499909" cy="26913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ОБРАЗЕЦ</a:t>
          </a:r>
          <a:endParaRPr 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8</xdr:col>
      <xdr:colOff>74543</xdr:colOff>
      <xdr:row>37</xdr:row>
      <xdr:rowOff>16567</xdr:rowOff>
    </xdr:from>
    <xdr:to>
      <xdr:col>10</xdr:col>
      <xdr:colOff>74543</xdr:colOff>
      <xdr:row>43</xdr:row>
      <xdr:rowOff>104124</xdr:rowOff>
    </xdr:to>
    <xdr:pic>
      <xdr:nvPicPr>
        <xdr:cNvPr id="1025" name="Picture 1" descr="Образцы печатей ООО, АО, ЗА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9086" y="6510132"/>
          <a:ext cx="1225827" cy="12471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43"/>
  <sheetViews>
    <sheetView topLeftCell="A7" zoomScale="115" workbookViewId="0">
      <selection activeCell="A25" sqref="A25:A29"/>
    </sheetView>
  </sheetViews>
  <sheetFormatPr defaultRowHeight="12.75" x14ac:dyDescent="0.2"/>
  <cols>
    <col min="1" max="1" width="14.42578125" customWidth="1"/>
    <col min="3" max="3" width="11.7109375" customWidth="1"/>
    <col min="13" max="13" width="9" customWidth="1"/>
    <col min="15" max="15" width="11.28515625" bestFit="1" customWidth="1"/>
    <col min="16" max="17" width="10.140625" bestFit="1" customWidth="1"/>
  </cols>
  <sheetData>
    <row r="1" spans="1:14" ht="15" x14ac:dyDescent="0.2">
      <c r="A1" t="s">
        <v>110</v>
      </c>
      <c r="B1" s="62" t="s">
        <v>160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38789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37" t="s">
        <v>53</v>
      </c>
      <c r="B8" s="38"/>
      <c r="C8" s="38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37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2330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8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8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8" x14ac:dyDescent="0.2">
      <c r="A20" s="2" t="s">
        <v>58</v>
      </c>
      <c r="B20" s="13"/>
      <c r="C20" s="13"/>
      <c r="D20" s="13"/>
      <c r="E20" s="13" t="s">
        <v>38</v>
      </c>
      <c r="F20" s="13"/>
      <c r="G20" s="13"/>
      <c r="H20" s="13"/>
      <c r="I20" s="13"/>
      <c r="J20" s="13"/>
      <c r="K20" s="13"/>
      <c r="L20" s="13"/>
      <c r="M20" s="13"/>
      <c r="N20" s="13"/>
    </row>
    <row r="21" spans="1:18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8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  <c r="Q23" s="22"/>
    </row>
    <row r="24" spans="1:18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8" s="7" customFormat="1" x14ac:dyDescent="0.2">
      <c r="A25" s="58" t="s">
        <v>217</v>
      </c>
      <c r="B25" s="101">
        <v>434441</v>
      </c>
      <c r="C25" s="102"/>
      <c r="D25" s="103">
        <v>66270.609999999986</v>
      </c>
      <c r="E25" s="104"/>
      <c r="F25" s="102"/>
      <c r="G25" s="103">
        <v>0</v>
      </c>
      <c r="H25" s="104"/>
      <c r="I25" s="102"/>
      <c r="J25" s="103">
        <f t="shared" ref="J25:J29" si="0">B25-D25-G25</f>
        <v>368170.39</v>
      </c>
      <c r="K25" s="104"/>
      <c r="L25" s="104"/>
      <c r="M25" s="102"/>
      <c r="N25" s="15"/>
      <c r="O25" s="28"/>
    </row>
    <row r="26" spans="1:18" s="7" customFormat="1" x14ac:dyDescent="0.2">
      <c r="A26" s="58" t="s">
        <v>218</v>
      </c>
      <c r="B26" s="101">
        <v>423019.5</v>
      </c>
      <c r="C26" s="102"/>
      <c r="D26" s="103">
        <v>64528.32</v>
      </c>
      <c r="E26" s="104"/>
      <c r="F26" s="102"/>
      <c r="G26" s="103">
        <v>0</v>
      </c>
      <c r="H26" s="104"/>
      <c r="I26" s="102"/>
      <c r="J26" s="103">
        <f t="shared" si="0"/>
        <v>358491.18</v>
      </c>
      <c r="K26" s="104"/>
      <c r="L26" s="104"/>
      <c r="M26" s="102"/>
      <c r="N26" s="15"/>
      <c r="O26" s="28"/>
    </row>
    <row r="27" spans="1:18" s="7" customFormat="1" x14ac:dyDescent="0.2">
      <c r="A27" s="58" t="s">
        <v>219</v>
      </c>
      <c r="B27" s="101">
        <v>588255</v>
      </c>
      <c r="C27" s="102"/>
      <c r="D27" s="103">
        <v>89733.700000000012</v>
      </c>
      <c r="E27" s="104"/>
      <c r="F27" s="102"/>
      <c r="G27" s="103">
        <v>0</v>
      </c>
      <c r="H27" s="104"/>
      <c r="I27" s="102"/>
      <c r="J27" s="103">
        <f t="shared" si="0"/>
        <v>498521.3</v>
      </c>
      <c r="K27" s="104"/>
      <c r="L27" s="104"/>
      <c r="M27" s="102"/>
      <c r="N27" s="15"/>
      <c r="O27" s="28"/>
    </row>
    <row r="28" spans="1:18" s="7" customFormat="1" x14ac:dyDescent="0.2">
      <c r="A28" s="58" t="s">
        <v>220</v>
      </c>
      <c r="B28" s="101">
        <v>613543</v>
      </c>
      <c r="C28" s="102"/>
      <c r="D28" s="103">
        <v>93591.15</v>
      </c>
      <c r="E28" s="104"/>
      <c r="F28" s="102"/>
      <c r="G28" s="103">
        <v>0</v>
      </c>
      <c r="H28" s="104"/>
      <c r="I28" s="102"/>
      <c r="J28" s="103">
        <f t="shared" si="0"/>
        <v>519951.85</v>
      </c>
      <c r="K28" s="104"/>
      <c r="L28" s="104"/>
      <c r="M28" s="102"/>
      <c r="N28" s="15"/>
      <c r="O28" s="28"/>
    </row>
    <row r="29" spans="1:18" s="7" customFormat="1" x14ac:dyDescent="0.2">
      <c r="A29" s="58" t="s">
        <v>221</v>
      </c>
      <c r="B29" s="101">
        <v>212638.5</v>
      </c>
      <c r="C29" s="102"/>
      <c r="D29" s="103">
        <v>32436.35</v>
      </c>
      <c r="E29" s="104"/>
      <c r="F29" s="102"/>
      <c r="G29" s="103">
        <v>0</v>
      </c>
      <c r="H29" s="104"/>
      <c r="I29" s="102"/>
      <c r="J29" s="103">
        <f t="shared" si="0"/>
        <v>180202.15</v>
      </c>
      <c r="K29" s="104"/>
      <c r="L29" s="104"/>
      <c r="M29" s="102"/>
      <c r="N29" s="15"/>
      <c r="O29" s="28"/>
    </row>
    <row r="30" spans="1:18" s="7" customFormat="1" ht="13.5" thickBot="1" x14ac:dyDescent="0.25">
      <c r="A30" s="59" t="s">
        <v>86</v>
      </c>
      <c r="B30" s="101">
        <f>SUM(B25:C29)</f>
        <v>2271897</v>
      </c>
      <c r="C30" s="102"/>
      <c r="D30" s="103">
        <f>SUM(D25:F29)</f>
        <v>346560.13</v>
      </c>
      <c r="E30" s="104"/>
      <c r="F30" s="102"/>
      <c r="G30" s="103">
        <f>SUM(G25:I29)</f>
        <v>0</v>
      </c>
      <c r="H30" s="104"/>
      <c r="I30" s="102"/>
      <c r="J30" s="103">
        <f>B30-D30-G30</f>
        <v>1925336.87</v>
      </c>
      <c r="K30" s="104"/>
      <c r="L30" s="104"/>
      <c r="M30" s="102"/>
      <c r="N30" s="15"/>
      <c r="O30" s="28"/>
      <c r="Q30" s="22"/>
    </row>
    <row r="31" spans="1:18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Q31" s="22"/>
      <c r="R31" s="22"/>
    </row>
    <row r="32" spans="1:18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</row>
    <row r="34" spans="1:18" ht="13.5" thickBot="1" x14ac:dyDescent="0.25">
      <c r="A34" s="17"/>
      <c r="B34" s="98">
        <v>388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  <c r="Q38" s="23"/>
      <c r="R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4803149606299213" right="0" top="0.98425196850393704" bottom="0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44"/>
  <sheetViews>
    <sheetView topLeftCell="A3" zoomScale="106" zoomScaleNormal="106" zoomScaleSheetLayoutView="130" workbookViewId="0">
      <selection activeCell="A30" sqref="A30:XFD30"/>
    </sheetView>
  </sheetViews>
  <sheetFormatPr defaultRowHeight="12.75" x14ac:dyDescent="0.2"/>
  <cols>
    <col min="1" max="1" width="12.28515625" customWidth="1"/>
    <col min="3" max="3" width="11.7109375" customWidth="1"/>
    <col min="7" max="8" width="10" bestFit="1" customWidth="1"/>
    <col min="13" max="13" width="9" customWidth="1"/>
    <col min="15" max="18" width="11.7109375" bestFit="1" customWidth="1"/>
  </cols>
  <sheetData>
    <row r="1" spans="1:18" ht="15" x14ac:dyDescent="0.2">
      <c r="A1" t="s">
        <v>105</v>
      </c>
      <c r="B1" s="62" t="s">
        <v>170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20">
        <v>37232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R7" s="2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2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  <c r="R10" s="2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19">
        <v>4062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8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8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8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8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8" s="7" customFormat="1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8" s="7" customFormat="1" ht="13.5" customHeigh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8" s="7" customFormat="1" x14ac:dyDescent="0.2">
      <c r="A25" s="58" t="s">
        <v>217</v>
      </c>
      <c r="B25" s="101">
        <v>2961707.5</v>
      </c>
      <c r="C25" s="102"/>
      <c r="D25" s="103">
        <v>451785.95999999996</v>
      </c>
      <c r="E25" s="104"/>
      <c r="F25" s="102"/>
      <c r="G25" s="103">
        <v>0</v>
      </c>
      <c r="H25" s="104"/>
      <c r="I25" s="102"/>
      <c r="J25" s="103">
        <f t="shared" ref="J25:J29" si="0">B25-D25-G25</f>
        <v>2509921.54</v>
      </c>
      <c r="K25" s="104"/>
      <c r="L25" s="104"/>
      <c r="M25" s="102"/>
      <c r="N25" s="15"/>
    </row>
    <row r="26" spans="1:18" s="7" customFormat="1" x14ac:dyDescent="0.2">
      <c r="A26" s="58" t="s">
        <v>218</v>
      </c>
      <c r="B26" s="101">
        <v>2723356.22</v>
      </c>
      <c r="C26" s="102"/>
      <c r="D26" s="103">
        <v>415427.39</v>
      </c>
      <c r="E26" s="104"/>
      <c r="F26" s="102"/>
      <c r="G26" s="103">
        <v>0</v>
      </c>
      <c r="H26" s="104"/>
      <c r="I26" s="102"/>
      <c r="J26" s="103">
        <f t="shared" si="0"/>
        <v>2307928.83</v>
      </c>
      <c r="K26" s="104"/>
      <c r="L26" s="104"/>
      <c r="M26" s="102"/>
      <c r="N26" s="15"/>
    </row>
    <row r="27" spans="1:18" s="7" customFormat="1" x14ac:dyDescent="0.2">
      <c r="A27" s="58" t="s">
        <v>219</v>
      </c>
      <c r="B27" s="101">
        <v>3077281.9999999995</v>
      </c>
      <c r="C27" s="102"/>
      <c r="D27" s="103">
        <v>469416.36000000004</v>
      </c>
      <c r="E27" s="104"/>
      <c r="F27" s="102"/>
      <c r="G27" s="103">
        <v>0</v>
      </c>
      <c r="H27" s="104"/>
      <c r="I27" s="102"/>
      <c r="J27" s="103">
        <f t="shared" si="0"/>
        <v>2607865.6399999997</v>
      </c>
      <c r="K27" s="104"/>
      <c r="L27" s="104"/>
      <c r="M27" s="102"/>
      <c r="N27" s="15"/>
    </row>
    <row r="28" spans="1:18" s="7" customFormat="1" x14ac:dyDescent="0.2">
      <c r="A28" s="58" t="s">
        <v>220</v>
      </c>
      <c r="B28" s="101">
        <v>3422848.8</v>
      </c>
      <c r="C28" s="102"/>
      <c r="D28" s="103">
        <v>521925.57</v>
      </c>
      <c r="E28" s="104"/>
      <c r="F28" s="102"/>
      <c r="G28" s="103">
        <v>121.91</v>
      </c>
      <c r="H28" s="104"/>
      <c r="I28" s="102"/>
      <c r="J28" s="103">
        <f t="shared" si="0"/>
        <v>2900801.32</v>
      </c>
      <c r="K28" s="104"/>
      <c r="L28" s="104"/>
      <c r="M28" s="102"/>
      <c r="N28" s="15"/>
      <c r="P28" s="22"/>
    </row>
    <row r="29" spans="1:18" s="7" customFormat="1" x14ac:dyDescent="0.2">
      <c r="A29" s="58" t="s">
        <v>221</v>
      </c>
      <c r="B29" s="101">
        <v>1175514.5</v>
      </c>
      <c r="C29" s="102"/>
      <c r="D29" s="103">
        <v>179316.03</v>
      </c>
      <c r="E29" s="104"/>
      <c r="F29" s="102"/>
      <c r="G29" s="103">
        <v>0</v>
      </c>
      <c r="H29" s="104"/>
      <c r="I29" s="102"/>
      <c r="J29" s="103">
        <f t="shared" si="0"/>
        <v>996198.47</v>
      </c>
      <c r="K29" s="104"/>
      <c r="L29" s="104"/>
      <c r="M29" s="102"/>
      <c r="N29" s="15"/>
    </row>
    <row r="30" spans="1:18" s="7" customFormat="1" ht="13.5" thickBot="1" x14ac:dyDescent="0.25">
      <c r="A30" s="59" t="s">
        <v>86</v>
      </c>
      <c r="B30" s="101">
        <f>SUM(B25:C29)</f>
        <v>13360709.02</v>
      </c>
      <c r="C30" s="102"/>
      <c r="D30" s="103">
        <f>SUM(D25:F29)</f>
        <v>2037871.31</v>
      </c>
      <c r="E30" s="104"/>
      <c r="F30" s="102"/>
      <c r="G30" s="103">
        <f>SUM(G25:I29)</f>
        <v>121.91</v>
      </c>
      <c r="H30" s="104"/>
      <c r="I30" s="102"/>
      <c r="J30" s="103">
        <f>B30-D30-G30</f>
        <v>11322715.799999999</v>
      </c>
      <c r="K30" s="104"/>
      <c r="L30" s="104"/>
      <c r="M30" s="102"/>
      <c r="N30" s="15"/>
      <c r="O30" s="22"/>
    </row>
    <row r="31" spans="1:18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2"/>
      <c r="R31" s="22"/>
    </row>
    <row r="32" spans="1:18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2365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P44" s="23"/>
    </row>
  </sheetData>
  <mergeCells count="35">
    <mergeCell ref="B23:C23"/>
    <mergeCell ref="B24:C24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ageMargins left="0.75" right="0.75" top="1" bottom="1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R43"/>
  <sheetViews>
    <sheetView zoomScaleNormal="100" zoomScaleSheetLayoutView="120" workbookViewId="0">
      <selection activeCell="A30" sqref="A30:XFD30"/>
    </sheetView>
  </sheetViews>
  <sheetFormatPr defaultRowHeight="12.75" x14ac:dyDescent="0.2"/>
  <cols>
    <col min="1" max="1" width="11.7109375" customWidth="1"/>
    <col min="3" max="3" width="11.140625" customWidth="1"/>
    <col min="13" max="13" width="7.28515625" customWidth="1"/>
    <col min="15" max="15" width="11.28515625" bestFit="1" customWidth="1"/>
    <col min="16" max="18" width="10.140625" bestFit="1" customWidth="1"/>
  </cols>
  <sheetData>
    <row r="1" spans="1:14" ht="15" x14ac:dyDescent="0.2">
      <c r="A1" t="s">
        <v>122</v>
      </c>
      <c r="B1" s="62" t="s">
        <v>171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60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5150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918951.5</v>
      </c>
      <c r="C25" s="102"/>
      <c r="D25" s="103">
        <v>46403.02</v>
      </c>
      <c r="E25" s="104"/>
      <c r="F25" s="102"/>
      <c r="G25" s="103">
        <v>55886.81</v>
      </c>
      <c r="H25" s="104"/>
      <c r="I25" s="102"/>
      <c r="J25" s="103">
        <f t="shared" ref="J25:J29" si="0">B25-D25-G25</f>
        <v>816661.66999999993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780663.5</v>
      </c>
      <c r="C26" s="102"/>
      <c r="D26" s="103">
        <v>38966.36</v>
      </c>
      <c r="E26" s="104"/>
      <c r="F26" s="102"/>
      <c r="G26" s="103">
        <v>47747.100000000006</v>
      </c>
      <c r="H26" s="104"/>
      <c r="I26" s="102"/>
      <c r="J26" s="103">
        <f t="shared" si="0"/>
        <v>693950.04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793572</v>
      </c>
      <c r="C27" s="102"/>
      <c r="D27" s="103">
        <v>45045.99</v>
      </c>
      <c r="E27" s="104"/>
      <c r="F27" s="102"/>
      <c r="G27" s="103">
        <v>45297.33</v>
      </c>
      <c r="H27" s="104"/>
      <c r="I27" s="102"/>
      <c r="J27" s="103">
        <f t="shared" si="0"/>
        <v>703228.68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1027134.5</v>
      </c>
      <c r="C28" s="102"/>
      <c r="D28" s="103">
        <v>58381.69</v>
      </c>
      <c r="E28" s="104"/>
      <c r="F28" s="102"/>
      <c r="G28" s="103">
        <v>58582.83</v>
      </c>
      <c r="H28" s="104"/>
      <c r="I28" s="102"/>
      <c r="J28" s="103">
        <f t="shared" si="0"/>
        <v>910169.9800000001</v>
      </c>
      <c r="K28" s="104"/>
      <c r="L28" s="104"/>
      <c r="M28" s="102"/>
      <c r="N28" s="15"/>
      <c r="O28" s="29"/>
      <c r="Q28" s="23"/>
    </row>
    <row r="29" spans="1:17" x14ac:dyDescent="0.2">
      <c r="A29" s="58" t="s">
        <v>221</v>
      </c>
      <c r="B29" s="101">
        <v>314770</v>
      </c>
      <c r="C29" s="102"/>
      <c r="D29" s="103">
        <v>15996.36</v>
      </c>
      <c r="E29" s="104"/>
      <c r="F29" s="102"/>
      <c r="G29" s="103">
        <v>19082.27</v>
      </c>
      <c r="H29" s="104"/>
      <c r="I29" s="102"/>
      <c r="J29" s="103">
        <f t="shared" si="0"/>
        <v>279691.37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3835091.5</v>
      </c>
      <c r="C30" s="102"/>
      <c r="D30" s="103">
        <f>SUM(D25:F29)</f>
        <v>204793.41999999998</v>
      </c>
      <c r="E30" s="104"/>
      <c r="F30" s="102"/>
      <c r="G30" s="103">
        <f>SUM(G25:I29)</f>
        <v>226596.34</v>
      </c>
      <c r="H30" s="104"/>
      <c r="I30" s="102"/>
      <c r="J30" s="103">
        <f>B30-D30-G30</f>
        <v>3403701.74</v>
      </c>
      <c r="K30" s="104"/>
      <c r="L30" s="104"/>
      <c r="M30" s="102"/>
      <c r="N30" s="13"/>
      <c r="O30" s="29"/>
      <c r="P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9"/>
      <c r="P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  <c r="P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23"/>
      <c r="Q33" s="23"/>
    </row>
    <row r="34" spans="1:18" ht="13.5" thickBot="1" x14ac:dyDescent="0.25">
      <c r="A34" s="17"/>
      <c r="B34" s="98">
        <v>1014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  <c r="Q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P42" s="23"/>
    </row>
    <row r="43" spans="1:18" x14ac:dyDescent="0.2">
      <c r="R43" s="23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43"/>
  <sheetViews>
    <sheetView zoomScale="115" zoomScaleNormal="115" workbookViewId="0">
      <selection activeCell="J31" sqref="J31"/>
    </sheetView>
  </sheetViews>
  <sheetFormatPr defaultRowHeight="12.75" x14ac:dyDescent="0.2"/>
  <cols>
    <col min="1" max="1" width="10.5703125" customWidth="1"/>
    <col min="3" max="3" width="11.7109375" customWidth="1"/>
    <col min="13" max="13" width="8.42578125" customWidth="1"/>
    <col min="14" max="14" width="11.140625" bestFit="1" customWidth="1"/>
    <col min="15" max="15" width="12.85546875" bestFit="1" customWidth="1"/>
    <col min="16" max="18" width="11.7109375" bestFit="1" customWidth="1"/>
  </cols>
  <sheetData>
    <row r="1" spans="1:18" ht="15" x14ac:dyDescent="0.2">
      <c r="A1" t="s">
        <v>96</v>
      </c>
      <c r="B1" s="62" t="s">
        <v>172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</row>
    <row r="4" spans="1:18" x14ac:dyDescent="0.2">
      <c r="A4" s="6" t="s">
        <v>0</v>
      </c>
      <c r="B4" s="20">
        <v>39965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R13" s="2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21" t="s">
        <v>46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Q15" s="2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23"/>
    </row>
    <row r="23" spans="1:17" s="7" customFormat="1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33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33"/>
      <c r="Q24" s="22"/>
    </row>
    <row r="25" spans="1:17" s="7" customFormat="1" x14ac:dyDescent="0.2">
      <c r="A25" s="58" t="s">
        <v>217</v>
      </c>
      <c r="B25" s="101">
        <v>1314912</v>
      </c>
      <c r="C25" s="102"/>
      <c r="D25" s="103">
        <v>200520.49999999997</v>
      </c>
      <c r="E25" s="104"/>
      <c r="F25" s="102"/>
      <c r="G25" s="103">
        <v>35.450000000000003</v>
      </c>
      <c r="H25" s="104"/>
      <c r="I25" s="102"/>
      <c r="J25" s="103">
        <f t="shared" ref="J25:J29" si="0">B25-D25-G25</f>
        <v>1114356.05</v>
      </c>
      <c r="K25" s="104"/>
      <c r="L25" s="104"/>
      <c r="M25" s="102"/>
      <c r="N25" s="15"/>
      <c r="O25" s="33"/>
    </row>
    <row r="26" spans="1:17" s="7" customFormat="1" x14ac:dyDescent="0.2">
      <c r="A26" s="58" t="s">
        <v>218</v>
      </c>
      <c r="B26" s="101">
        <v>1447965.5</v>
      </c>
      <c r="C26" s="102"/>
      <c r="D26" s="103">
        <v>220757.38</v>
      </c>
      <c r="E26" s="104"/>
      <c r="F26" s="102"/>
      <c r="G26" s="103">
        <v>70.900000000000006</v>
      </c>
      <c r="H26" s="104"/>
      <c r="I26" s="102"/>
      <c r="J26" s="103">
        <f t="shared" si="0"/>
        <v>1227137.2200000002</v>
      </c>
      <c r="K26" s="104"/>
      <c r="L26" s="104"/>
      <c r="M26" s="102"/>
      <c r="N26" s="15"/>
      <c r="O26" s="33"/>
    </row>
    <row r="27" spans="1:17" s="7" customFormat="1" x14ac:dyDescent="0.2">
      <c r="A27" s="58" t="s">
        <v>219</v>
      </c>
      <c r="B27" s="101">
        <v>1681091</v>
      </c>
      <c r="C27" s="102"/>
      <c r="D27" s="103">
        <v>256319.03999999998</v>
      </c>
      <c r="E27" s="104"/>
      <c r="F27" s="102"/>
      <c r="G27" s="103">
        <v>70.900000000000006</v>
      </c>
      <c r="H27" s="104"/>
      <c r="I27" s="102"/>
      <c r="J27" s="103">
        <f t="shared" si="0"/>
        <v>1424701.06</v>
      </c>
      <c r="K27" s="104"/>
      <c r="L27" s="104"/>
      <c r="M27" s="102"/>
      <c r="N27" s="15"/>
      <c r="O27" s="33"/>
    </row>
    <row r="28" spans="1:17" s="7" customFormat="1" x14ac:dyDescent="0.2">
      <c r="A28" s="58" t="s">
        <v>220</v>
      </c>
      <c r="B28" s="101">
        <v>1509594.5</v>
      </c>
      <c r="C28" s="102"/>
      <c r="D28" s="103">
        <v>230218.03000000003</v>
      </c>
      <c r="E28" s="104"/>
      <c r="F28" s="102"/>
      <c r="G28" s="103">
        <v>35.450000000000003</v>
      </c>
      <c r="H28" s="104"/>
      <c r="I28" s="102"/>
      <c r="J28" s="103">
        <f t="shared" si="0"/>
        <v>1279341.02</v>
      </c>
      <c r="K28" s="104"/>
      <c r="L28" s="104"/>
      <c r="M28" s="102"/>
      <c r="N28" s="15"/>
      <c r="O28" s="33"/>
    </row>
    <row r="29" spans="1:17" s="7" customFormat="1" x14ac:dyDescent="0.2">
      <c r="A29" s="58" t="s">
        <v>221</v>
      </c>
      <c r="B29" s="101">
        <v>642808.5</v>
      </c>
      <c r="C29" s="102"/>
      <c r="D29" s="103">
        <v>98055.640000000014</v>
      </c>
      <c r="E29" s="104"/>
      <c r="F29" s="102"/>
      <c r="G29" s="103">
        <v>0</v>
      </c>
      <c r="H29" s="104"/>
      <c r="I29" s="102"/>
      <c r="J29" s="103">
        <f t="shared" si="0"/>
        <v>544752.86</v>
      </c>
      <c r="K29" s="104"/>
      <c r="L29" s="104"/>
      <c r="M29" s="102"/>
      <c r="N29" s="15"/>
      <c r="O29" s="33"/>
    </row>
    <row r="30" spans="1:17" s="7" customFormat="1" ht="13.5" thickBot="1" x14ac:dyDescent="0.25">
      <c r="A30" s="59" t="s">
        <v>86</v>
      </c>
      <c r="B30" s="101">
        <f>SUM(B25:C29)</f>
        <v>6596371.5</v>
      </c>
      <c r="C30" s="102"/>
      <c r="D30" s="103">
        <f>SUM(D25:F29)</f>
        <v>1005870.59</v>
      </c>
      <c r="E30" s="104"/>
      <c r="F30" s="102"/>
      <c r="G30" s="103">
        <f>SUM(G25:I29)</f>
        <v>212.7</v>
      </c>
      <c r="H30" s="104"/>
      <c r="I30" s="102"/>
      <c r="J30" s="103">
        <f>B30-D30-G30</f>
        <v>5590288.21</v>
      </c>
      <c r="K30" s="104"/>
      <c r="L30" s="104"/>
      <c r="M30" s="102"/>
      <c r="N30" s="15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6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25"/>
      <c r="P32" s="23"/>
      <c r="Q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25"/>
      <c r="O33" s="23"/>
      <c r="P33" s="23"/>
    </row>
    <row r="34" spans="1:17" ht="13.5" thickBot="1" x14ac:dyDescent="0.25">
      <c r="A34" s="17"/>
      <c r="B34" s="98">
        <v>1321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27"/>
      <c r="O34" s="23"/>
      <c r="P34" s="23"/>
      <c r="Q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  <c r="Q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  <c r="Q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  <c r="Q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P42" s="23"/>
      <c r="Q42" s="2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</sheetData>
  <mergeCells count="35">
    <mergeCell ref="B23:C23"/>
    <mergeCell ref="B24:C24"/>
    <mergeCell ref="G25:I25"/>
    <mergeCell ref="J25:M25"/>
    <mergeCell ref="D25:F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43"/>
  <sheetViews>
    <sheetView topLeftCell="A3" zoomScale="106" zoomScaleNormal="106" zoomScaleSheetLayoutView="115" workbookViewId="0">
      <selection activeCell="A30" sqref="A30:XFD30"/>
    </sheetView>
  </sheetViews>
  <sheetFormatPr defaultRowHeight="12.75" x14ac:dyDescent="0.2"/>
  <cols>
    <col min="1" max="1" width="13.140625" customWidth="1"/>
    <col min="3" max="3" width="10.140625" customWidth="1"/>
    <col min="6" max="6" width="7.42578125" customWidth="1"/>
    <col min="8" max="8" width="10" bestFit="1" customWidth="1"/>
    <col min="13" max="13" width="7.85546875" customWidth="1"/>
    <col min="14" max="14" width="11.140625" bestFit="1" customWidth="1"/>
    <col min="15" max="15" width="12.85546875" bestFit="1" customWidth="1"/>
    <col min="16" max="18" width="11.7109375" bestFit="1" customWidth="1"/>
  </cols>
  <sheetData>
    <row r="1" spans="1:18" ht="15" x14ac:dyDescent="0.2">
      <c r="A1" t="s">
        <v>108</v>
      </c>
      <c r="B1" s="62" t="s">
        <v>173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</row>
    <row r="4" spans="1:18" x14ac:dyDescent="0.2">
      <c r="A4" s="6" t="s">
        <v>0</v>
      </c>
      <c r="B4" s="20">
        <v>38006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R13" s="2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21" t="s">
        <v>32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Q15" s="2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23"/>
    </row>
    <row r="23" spans="1:17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  <c r="Q24" s="22"/>
    </row>
    <row r="25" spans="1:17" s="7" customFormat="1" x14ac:dyDescent="0.2">
      <c r="A25" s="58" t="s">
        <v>217</v>
      </c>
      <c r="B25" s="101">
        <v>3263506.5</v>
      </c>
      <c r="C25" s="102"/>
      <c r="D25" s="103">
        <v>478450.48</v>
      </c>
      <c r="E25" s="104"/>
      <c r="F25" s="102"/>
      <c r="G25" s="103">
        <v>11545.35</v>
      </c>
      <c r="H25" s="104"/>
      <c r="I25" s="102"/>
      <c r="J25" s="103">
        <f t="shared" ref="J25:J29" si="0">B25-D25-G25</f>
        <v>2773510.67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3057240</v>
      </c>
      <c r="C26" s="102"/>
      <c r="D26" s="103">
        <v>451517.94</v>
      </c>
      <c r="E26" s="104"/>
      <c r="F26" s="102"/>
      <c r="G26" s="103">
        <v>8844.57</v>
      </c>
      <c r="H26" s="104"/>
      <c r="I26" s="102"/>
      <c r="J26" s="103">
        <f t="shared" si="0"/>
        <v>2596877.4900000002</v>
      </c>
      <c r="K26" s="104"/>
      <c r="L26" s="104"/>
      <c r="M26" s="102"/>
      <c r="N26" s="15"/>
      <c r="O26" s="28"/>
    </row>
    <row r="27" spans="1:17" s="7" customFormat="1" x14ac:dyDescent="0.2">
      <c r="A27" s="58" t="s">
        <v>219</v>
      </c>
      <c r="B27" s="101">
        <v>3268554.1</v>
      </c>
      <c r="C27" s="102"/>
      <c r="D27" s="103">
        <v>482277.82</v>
      </c>
      <c r="E27" s="104"/>
      <c r="F27" s="102"/>
      <c r="G27" s="103">
        <v>9723.25</v>
      </c>
      <c r="H27" s="104"/>
      <c r="I27" s="102"/>
      <c r="J27" s="103">
        <f t="shared" si="0"/>
        <v>2776553.0300000003</v>
      </c>
      <c r="K27" s="104"/>
      <c r="L27" s="104"/>
      <c r="M27" s="102"/>
      <c r="N27" s="15"/>
      <c r="O27" s="28"/>
    </row>
    <row r="28" spans="1:17" s="7" customFormat="1" x14ac:dyDescent="0.2">
      <c r="A28" s="58" t="s">
        <v>220</v>
      </c>
      <c r="B28" s="101">
        <v>3232130.0999999996</v>
      </c>
      <c r="C28" s="102"/>
      <c r="D28" s="103">
        <v>479221.26000000007</v>
      </c>
      <c r="E28" s="104"/>
      <c r="F28" s="102"/>
      <c r="G28" s="103">
        <v>8233.75</v>
      </c>
      <c r="H28" s="104"/>
      <c r="I28" s="102"/>
      <c r="J28" s="103">
        <f t="shared" si="0"/>
        <v>2744675.0899999994</v>
      </c>
      <c r="K28" s="104"/>
      <c r="L28" s="104"/>
      <c r="M28" s="102"/>
      <c r="N28" s="15"/>
      <c r="O28" s="28"/>
    </row>
    <row r="29" spans="1:17" s="7" customFormat="1" x14ac:dyDescent="0.2">
      <c r="A29" s="58" t="s">
        <v>221</v>
      </c>
      <c r="B29" s="101">
        <v>1350995.6</v>
      </c>
      <c r="C29" s="102"/>
      <c r="D29" s="103">
        <v>202456.31</v>
      </c>
      <c r="E29" s="104"/>
      <c r="F29" s="102"/>
      <c r="G29" s="103">
        <v>2162.23</v>
      </c>
      <c r="H29" s="104"/>
      <c r="I29" s="102"/>
      <c r="J29" s="103">
        <f t="shared" si="0"/>
        <v>1146377.06</v>
      </c>
      <c r="K29" s="104"/>
      <c r="L29" s="104"/>
      <c r="M29" s="102"/>
      <c r="N29" s="15"/>
      <c r="O29" s="28"/>
    </row>
    <row r="30" spans="1:17" s="7" customFormat="1" ht="13.5" thickBot="1" x14ac:dyDescent="0.25">
      <c r="A30" s="59" t="s">
        <v>86</v>
      </c>
      <c r="B30" s="101">
        <f>SUM(B25:C29)</f>
        <v>14172426.299999999</v>
      </c>
      <c r="C30" s="102"/>
      <c r="D30" s="103">
        <f>SUM(D25:F29)</f>
        <v>2093923.81</v>
      </c>
      <c r="E30" s="104"/>
      <c r="F30" s="102"/>
      <c r="G30" s="103">
        <f>SUM(G25:I29)</f>
        <v>40509.15</v>
      </c>
      <c r="H30" s="104"/>
      <c r="I30" s="102"/>
      <c r="J30" s="103">
        <f>B30-D30-G30</f>
        <v>12037993.339999998</v>
      </c>
      <c r="K30" s="104"/>
      <c r="L30" s="104"/>
      <c r="M30" s="102"/>
      <c r="N30" s="15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6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25"/>
      <c r="P32" s="23"/>
      <c r="Q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25"/>
      <c r="O33" s="23"/>
      <c r="P33" s="23"/>
    </row>
    <row r="34" spans="1:17" ht="13.5" thickBot="1" x14ac:dyDescent="0.25">
      <c r="A34" s="17"/>
      <c r="B34" s="98">
        <v>2765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27"/>
      <c r="O34" s="23"/>
      <c r="P34" s="23"/>
      <c r="Q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  <c r="Q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  <c r="Q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  <c r="Q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P42" s="23"/>
      <c r="Q42" s="2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</sheetData>
  <mergeCells count="35">
    <mergeCell ref="B23:C23"/>
    <mergeCell ref="B24:C24"/>
    <mergeCell ref="D24:F24"/>
    <mergeCell ref="G24:I24"/>
    <mergeCell ref="J24:M24"/>
    <mergeCell ref="D23:F23"/>
    <mergeCell ref="G23:I23"/>
    <mergeCell ref="J23:M23"/>
    <mergeCell ref="G25:I25"/>
    <mergeCell ref="J25:M25"/>
    <mergeCell ref="D25:F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4803149606299213" right="0.74803149606299213" top="0.78740157480314965" bottom="0.98425196850393704" header="0.51181102362204722" footer="0.51181102362204722"/>
  <pageSetup scale="87" orientation="landscape" r:id="rId1"/>
  <headerFooter alignWithMargins="0"/>
  <ignoredErrors>
    <ignoredError sqref="H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6"/>
  <sheetViews>
    <sheetView zoomScale="115" workbookViewId="0">
      <selection activeCell="A30" sqref="A30:XFD30"/>
    </sheetView>
  </sheetViews>
  <sheetFormatPr defaultRowHeight="12.75" x14ac:dyDescent="0.2"/>
  <cols>
    <col min="1" max="1" width="11.140625" customWidth="1"/>
    <col min="15" max="15" width="11.28515625" bestFit="1" customWidth="1"/>
    <col min="16" max="19" width="10.140625" bestFit="1" customWidth="1"/>
  </cols>
  <sheetData>
    <row r="1" spans="1:14" ht="15" x14ac:dyDescent="0.2">
      <c r="A1" s="64" t="s">
        <v>140</v>
      </c>
      <c r="B1" s="62" t="s">
        <v>174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41264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3.5" thickBot="1" x14ac:dyDescent="0.25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6"/>
      <c r="L8" s="16"/>
      <c r="M8" s="16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52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6074</v>
      </c>
      <c r="I14" s="16"/>
      <c r="J14" s="16"/>
      <c r="K14" s="13"/>
      <c r="L14" s="13"/>
      <c r="M14" s="13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29"/>
      <c r="L20" s="29"/>
      <c r="M20" s="29"/>
      <c r="N20" s="15"/>
      <c r="O20" s="29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29"/>
      <c r="L21" s="29"/>
      <c r="M21" s="29"/>
      <c r="N21" s="15"/>
      <c r="O21" s="29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29"/>
      <c r="L22" s="29"/>
      <c r="M22" s="29"/>
      <c r="N22" s="15"/>
      <c r="O22" s="29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446459.5</v>
      </c>
      <c r="C25" s="102"/>
      <c r="D25" s="103">
        <v>68103.929999999993</v>
      </c>
      <c r="E25" s="104"/>
      <c r="F25" s="102"/>
      <c r="G25" s="103">
        <v>0</v>
      </c>
      <c r="H25" s="104"/>
      <c r="I25" s="102"/>
      <c r="J25" s="103">
        <f t="shared" ref="J25:J29" si="0">B25-D25-G25</f>
        <v>378355.57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530190.5</v>
      </c>
      <c r="C26" s="102"/>
      <c r="D26" s="103">
        <v>80876.460000000006</v>
      </c>
      <c r="E26" s="104"/>
      <c r="F26" s="102"/>
      <c r="G26" s="103">
        <v>0</v>
      </c>
      <c r="H26" s="104"/>
      <c r="I26" s="102"/>
      <c r="J26" s="103">
        <f t="shared" si="0"/>
        <v>449314.04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762116</v>
      </c>
      <c r="C27" s="102"/>
      <c r="D27" s="103">
        <v>116255</v>
      </c>
      <c r="E27" s="104"/>
      <c r="F27" s="102"/>
      <c r="G27" s="103">
        <v>0</v>
      </c>
      <c r="H27" s="104"/>
      <c r="I27" s="102"/>
      <c r="J27" s="103">
        <f t="shared" si="0"/>
        <v>645861</v>
      </c>
      <c r="K27" s="104"/>
      <c r="L27" s="104"/>
      <c r="M27" s="102"/>
      <c r="N27" s="13"/>
      <c r="O27" s="29"/>
      <c r="Q27" s="23"/>
    </row>
    <row r="28" spans="1:17" x14ac:dyDescent="0.2">
      <c r="A28" s="58" t="s">
        <v>220</v>
      </c>
      <c r="B28" s="101">
        <v>661075</v>
      </c>
      <c r="C28" s="102"/>
      <c r="D28" s="103">
        <v>100841.89</v>
      </c>
      <c r="E28" s="104"/>
      <c r="F28" s="102"/>
      <c r="G28" s="103">
        <v>0</v>
      </c>
      <c r="H28" s="104"/>
      <c r="I28" s="102"/>
      <c r="J28" s="103">
        <f t="shared" si="0"/>
        <v>560233.11</v>
      </c>
      <c r="K28" s="104"/>
      <c r="L28" s="104"/>
      <c r="M28" s="102"/>
      <c r="N28" s="13"/>
    </row>
    <row r="29" spans="1:17" x14ac:dyDescent="0.2">
      <c r="A29" s="58" t="s">
        <v>221</v>
      </c>
      <c r="B29" s="101">
        <v>227483</v>
      </c>
      <c r="C29" s="102"/>
      <c r="D29" s="103">
        <v>34700.800000000003</v>
      </c>
      <c r="E29" s="104"/>
      <c r="F29" s="102"/>
      <c r="G29" s="103">
        <v>0</v>
      </c>
      <c r="H29" s="104"/>
      <c r="I29" s="102"/>
      <c r="J29" s="103">
        <f t="shared" si="0"/>
        <v>192782.2</v>
      </c>
      <c r="K29" s="104"/>
      <c r="L29" s="104"/>
      <c r="M29" s="102"/>
      <c r="N29" s="13"/>
    </row>
    <row r="30" spans="1:17" ht="13.5" thickBot="1" x14ac:dyDescent="0.25">
      <c r="A30" s="59" t="s">
        <v>86</v>
      </c>
      <c r="B30" s="101">
        <f>SUM(B25:C29)</f>
        <v>2627324</v>
      </c>
      <c r="C30" s="102"/>
      <c r="D30" s="103">
        <f>SUM(D25:F29)</f>
        <v>400778.08</v>
      </c>
      <c r="E30" s="104"/>
      <c r="F30" s="102"/>
      <c r="G30" s="103">
        <f>SUM(G25:I29)</f>
        <v>0</v>
      </c>
      <c r="H30" s="104"/>
      <c r="I30" s="102"/>
      <c r="J30" s="103">
        <f>B30-D30-G30</f>
        <v>2226545.92</v>
      </c>
      <c r="K30" s="104"/>
      <c r="L30" s="104"/>
      <c r="M30" s="102"/>
      <c r="N30" s="1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  <c r="P31" s="23"/>
      <c r="Q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  <c r="P32" s="23"/>
      <c r="Q32" s="2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  <c r="Q33" s="23"/>
    </row>
    <row r="34" spans="1:19" ht="13.5" thickBot="1" x14ac:dyDescent="0.25">
      <c r="A34" s="17"/>
      <c r="B34" s="98">
        <v>571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Q34" s="23"/>
      <c r="S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O35" s="23"/>
      <c r="P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Q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23"/>
      <c r="R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</row>
    <row r="43" spans="1:19" x14ac:dyDescent="0.2">
      <c r="A43" s="13"/>
      <c r="B43" s="13"/>
      <c r="C43" s="13"/>
      <c r="H43" s="13"/>
      <c r="I43" s="13"/>
      <c r="J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1:19" ht="13.5" customHeight="1" x14ac:dyDescent="0.2"/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5" right="0.75" top="1" bottom="1" header="0.5" footer="0.5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3"/>
  <sheetViews>
    <sheetView zoomScale="115" workbookViewId="0">
      <selection activeCell="A30" sqref="A30:XFD30"/>
    </sheetView>
  </sheetViews>
  <sheetFormatPr defaultRowHeight="12.75" x14ac:dyDescent="0.2"/>
  <cols>
    <col min="1" max="1" width="12.5703125" customWidth="1"/>
    <col min="3" max="3" width="11.7109375" customWidth="1"/>
    <col min="14" max="14" width="9.85546875" bestFit="1" customWidth="1"/>
    <col min="15" max="15" width="11.28515625" bestFit="1" customWidth="1"/>
    <col min="16" max="18" width="10.140625" bestFit="1" customWidth="1"/>
  </cols>
  <sheetData>
    <row r="1" spans="1:14" ht="15" x14ac:dyDescent="0.2">
      <c r="A1" t="s">
        <v>97</v>
      </c>
      <c r="B1" s="62" t="s">
        <v>175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40053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37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6052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O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Q19" s="2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9"/>
      <c r="Q22" s="23"/>
    </row>
    <row r="23" spans="1:17" s="7" customFormat="1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7" s="7" customFormat="1" x14ac:dyDescent="0.2">
      <c r="A25" s="58" t="s">
        <v>217</v>
      </c>
      <c r="B25" s="101">
        <v>424907.25</v>
      </c>
      <c r="C25" s="102"/>
      <c r="D25" s="103">
        <v>64816.289999999994</v>
      </c>
      <c r="E25" s="104"/>
      <c r="F25" s="102"/>
      <c r="G25" s="103">
        <v>0</v>
      </c>
      <c r="H25" s="104"/>
      <c r="I25" s="102"/>
      <c r="J25" s="103">
        <f t="shared" ref="J25:J29" si="0">B25-D25-G25</f>
        <v>360090.96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290399.25</v>
      </c>
      <c r="C26" s="102"/>
      <c r="D26" s="103">
        <v>44298.159999999996</v>
      </c>
      <c r="E26" s="104"/>
      <c r="F26" s="102"/>
      <c r="G26" s="103">
        <v>0</v>
      </c>
      <c r="H26" s="104"/>
      <c r="I26" s="102"/>
      <c r="J26" s="103">
        <f t="shared" si="0"/>
        <v>246101.09</v>
      </c>
      <c r="K26" s="104"/>
      <c r="L26" s="104"/>
      <c r="M26" s="102"/>
      <c r="N26" s="15"/>
      <c r="O26" s="28"/>
    </row>
    <row r="27" spans="1:17" s="7" customFormat="1" x14ac:dyDescent="0.2">
      <c r="A27" s="58" t="s">
        <v>219</v>
      </c>
      <c r="B27" s="101">
        <v>334092.25</v>
      </c>
      <c r="C27" s="102"/>
      <c r="D27" s="103">
        <v>50963.13</v>
      </c>
      <c r="E27" s="104"/>
      <c r="F27" s="102"/>
      <c r="G27" s="103">
        <v>0</v>
      </c>
      <c r="H27" s="104"/>
      <c r="I27" s="102"/>
      <c r="J27" s="103">
        <f t="shared" si="0"/>
        <v>283129.12</v>
      </c>
      <c r="K27" s="104"/>
      <c r="L27" s="104"/>
      <c r="M27" s="102"/>
      <c r="N27" s="15"/>
      <c r="O27" s="28"/>
    </row>
    <row r="28" spans="1:17" s="7" customFormat="1" x14ac:dyDescent="0.2">
      <c r="A28" s="58" t="s">
        <v>220</v>
      </c>
      <c r="B28" s="101">
        <v>506783.25</v>
      </c>
      <c r="C28" s="102"/>
      <c r="D28" s="103">
        <v>77305.709999999992</v>
      </c>
      <c r="E28" s="104"/>
      <c r="F28" s="102"/>
      <c r="G28" s="103">
        <v>0</v>
      </c>
      <c r="H28" s="104"/>
      <c r="I28" s="102"/>
      <c r="J28" s="103">
        <f t="shared" si="0"/>
        <v>429477.54000000004</v>
      </c>
      <c r="K28" s="104"/>
      <c r="L28" s="104"/>
      <c r="M28" s="102"/>
      <c r="N28" s="15"/>
      <c r="O28" s="28"/>
    </row>
    <row r="29" spans="1:17" s="7" customFormat="1" x14ac:dyDescent="0.2">
      <c r="A29" s="58" t="s">
        <v>221</v>
      </c>
      <c r="B29" s="101">
        <v>110864.5</v>
      </c>
      <c r="C29" s="102"/>
      <c r="D29" s="103">
        <v>16911.490000000002</v>
      </c>
      <c r="E29" s="104"/>
      <c r="F29" s="102"/>
      <c r="G29" s="103">
        <v>0</v>
      </c>
      <c r="H29" s="104"/>
      <c r="I29" s="102"/>
      <c r="J29" s="103">
        <f t="shared" si="0"/>
        <v>93953.01</v>
      </c>
      <c r="K29" s="104"/>
      <c r="L29" s="104"/>
      <c r="M29" s="102"/>
      <c r="N29" s="26"/>
      <c r="O29" s="28"/>
      <c r="P29" s="22"/>
    </row>
    <row r="30" spans="1:17" s="7" customFormat="1" ht="13.5" thickBot="1" x14ac:dyDescent="0.25">
      <c r="A30" s="59" t="s">
        <v>86</v>
      </c>
      <c r="B30" s="101">
        <f>SUM(B25:C29)</f>
        <v>1667046.5</v>
      </c>
      <c r="C30" s="102"/>
      <c r="D30" s="103">
        <f>SUM(D25:F29)</f>
        <v>254294.77999999997</v>
      </c>
      <c r="E30" s="104"/>
      <c r="F30" s="102"/>
      <c r="G30" s="103">
        <f>SUM(G25:I29)</f>
        <v>0</v>
      </c>
      <c r="H30" s="104"/>
      <c r="I30" s="102"/>
      <c r="J30" s="103">
        <f>B30-D30-G30</f>
        <v>1412751.72</v>
      </c>
      <c r="K30" s="104"/>
      <c r="L30" s="104"/>
      <c r="M30" s="102"/>
      <c r="N30" s="26"/>
      <c r="O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6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8" ht="13.5" thickBot="1" x14ac:dyDescent="0.25">
      <c r="A34" s="17"/>
      <c r="B34" s="98">
        <v>294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Q36" s="23"/>
      <c r="R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  <c r="P38" s="23"/>
      <c r="R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R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R43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S49"/>
  <sheetViews>
    <sheetView zoomScale="115" workbookViewId="0">
      <selection activeCell="A30" sqref="A30:XFD30"/>
    </sheetView>
  </sheetViews>
  <sheetFormatPr defaultRowHeight="12.75" x14ac:dyDescent="0.2"/>
  <cols>
    <col min="1" max="1" width="10.8554687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115</v>
      </c>
      <c r="B1" s="62" t="s">
        <v>176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35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 t="s">
        <v>146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5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275898.5</v>
      </c>
      <c r="C25" s="102"/>
      <c r="D25" s="103">
        <v>42086.22</v>
      </c>
      <c r="E25" s="104"/>
      <c r="F25" s="102"/>
      <c r="G25" s="103">
        <v>0</v>
      </c>
      <c r="H25" s="104"/>
      <c r="I25" s="102"/>
      <c r="J25" s="103">
        <f t="shared" ref="J25:J29" si="0">B25-D25-G25</f>
        <v>233812.28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393532.5</v>
      </c>
      <c r="C26" s="102"/>
      <c r="D26" s="103">
        <v>60030.399999999994</v>
      </c>
      <c r="E26" s="104"/>
      <c r="F26" s="102"/>
      <c r="G26" s="103">
        <v>0</v>
      </c>
      <c r="H26" s="104"/>
      <c r="I26" s="102"/>
      <c r="J26" s="103">
        <f t="shared" si="0"/>
        <v>333502.09999999998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415989.5</v>
      </c>
      <c r="C27" s="102"/>
      <c r="D27" s="103">
        <v>63456.11</v>
      </c>
      <c r="E27" s="104"/>
      <c r="F27" s="102"/>
      <c r="G27" s="103">
        <v>0</v>
      </c>
      <c r="H27" s="104"/>
      <c r="I27" s="102"/>
      <c r="J27" s="103">
        <f t="shared" si="0"/>
        <v>352533.39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498901</v>
      </c>
      <c r="C28" s="102"/>
      <c r="D28" s="103">
        <v>76103.590000000011</v>
      </c>
      <c r="E28" s="104"/>
      <c r="F28" s="102"/>
      <c r="G28" s="103">
        <v>0</v>
      </c>
      <c r="H28" s="104"/>
      <c r="I28" s="102"/>
      <c r="J28" s="103">
        <f t="shared" si="0"/>
        <v>422797.41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124293</v>
      </c>
      <c r="C29" s="102"/>
      <c r="D29" s="103">
        <v>18959.97</v>
      </c>
      <c r="E29" s="104"/>
      <c r="F29" s="102"/>
      <c r="G29" s="103">
        <v>0</v>
      </c>
      <c r="H29" s="104"/>
      <c r="I29" s="102"/>
      <c r="J29" s="103">
        <f t="shared" si="0"/>
        <v>105333.03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1708614.5</v>
      </c>
      <c r="C30" s="102"/>
      <c r="D30" s="103">
        <f>SUM(D25:F29)</f>
        <v>260636.29</v>
      </c>
      <c r="E30" s="104"/>
      <c r="F30" s="102"/>
      <c r="G30" s="103">
        <f>SUM(G25:I29)</f>
        <v>0</v>
      </c>
      <c r="H30" s="104"/>
      <c r="I30" s="102"/>
      <c r="J30" s="103">
        <f>B30-D30-G30</f>
        <v>1447978.21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345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S49"/>
  <sheetViews>
    <sheetView zoomScale="115" workbookViewId="0">
      <selection activeCell="A30" sqref="A30:XFD30"/>
    </sheetView>
  </sheetViews>
  <sheetFormatPr defaultRowHeight="12.75" x14ac:dyDescent="0.2"/>
  <cols>
    <col min="1" max="1" width="11.2851562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136</v>
      </c>
      <c r="B1" s="62" t="s">
        <v>177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82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5006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387140</v>
      </c>
      <c r="C25" s="102"/>
      <c r="D25" s="103">
        <v>22878.89</v>
      </c>
      <c r="E25" s="104"/>
      <c r="F25" s="102"/>
      <c r="G25" s="103">
        <v>21559.690000000002</v>
      </c>
      <c r="H25" s="104"/>
      <c r="I25" s="102"/>
      <c r="J25" s="103">
        <f t="shared" ref="J25:J29" si="0">B25-D25-G25</f>
        <v>342701.42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341138.5</v>
      </c>
      <c r="C26" s="102"/>
      <c r="D26" s="103">
        <v>18018.120000000003</v>
      </c>
      <c r="E26" s="104"/>
      <c r="F26" s="102"/>
      <c r="G26" s="103">
        <v>20274.55</v>
      </c>
      <c r="H26" s="104"/>
      <c r="I26" s="102"/>
      <c r="J26" s="103">
        <f t="shared" si="0"/>
        <v>302845.83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545102.5</v>
      </c>
      <c r="C27" s="102"/>
      <c r="D27" s="103">
        <v>29273.86</v>
      </c>
      <c r="E27" s="104"/>
      <c r="F27" s="102"/>
      <c r="G27" s="103">
        <v>32108.79</v>
      </c>
      <c r="H27" s="104"/>
      <c r="I27" s="102"/>
      <c r="J27" s="103">
        <f t="shared" si="0"/>
        <v>483719.85000000003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479160.5</v>
      </c>
      <c r="C28" s="102"/>
      <c r="D28" s="103">
        <v>30923.98</v>
      </c>
      <c r="E28" s="104"/>
      <c r="F28" s="102"/>
      <c r="G28" s="103">
        <v>25130.69</v>
      </c>
      <c r="H28" s="104"/>
      <c r="I28" s="102"/>
      <c r="J28" s="103">
        <f t="shared" si="0"/>
        <v>423105.83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141791</v>
      </c>
      <c r="C29" s="102"/>
      <c r="D29" s="103">
        <v>6954.47</v>
      </c>
      <c r="E29" s="104"/>
      <c r="F29" s="102"/>
      <c r="G29" s="103">
        <v>8745.57</v>
      </c>
      <c r="H29" s="104"/>
      <c r="I29" s="102"/>
      <c r="J29" s="103">
        <f t="shared" si="0"/>
        <v>126090.95999999999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1894332.5</v>
      </c>
      <c r="C30" s="102"/>
      <c r="D30" s="103">
        <f>SUM(D25:F29)</f>
        <v>108049.31999999999</v>
      </c>
      <c r="E30" s="104"/>
      <c r="F30" s="102"/>
      <c r="G30" s="103">
        <f>SUM(G25:I29)</f>
        <v>107819.29000000001</v>
      </c>
      <c r="H30" s="104"/>
      <c r="I30" s="102"/>
      <c r="J30" s="103">
        <f>B30-D30-G30</f>
        <v>1678463.89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532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S49"/>
  <sheetViews>
    <sheetView zoomScale="115" workbookViewId="0">
      <selection activeCell="A25" sqref="A25:A29"/>
    </sheetView>
  </sheetViews>
  <sheetFormatPr defaultRowHeight="12.75" x14ac:dyDescent="0.2"/>
  <cols>
    <col min="1" max="1" width="12.4257812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113</v>
      </c>
      <c r="B1" s="62" t="s">
        <v>178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73</v>
      </c>
      <c r="B6" s="36" t="s">
        <v>75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76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6054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351122.5</v>
      </c>
      <c r="C25" s="102"/>
      <c r="D25" s="103">
        <v>53561.14</v>
      </c>
      <c r="E25" s="104"/>
      <c r="F25" s="102"/>
      <c r="G25" s="103">
        <v>0</v>
      </c>
      <c r="H25" s="104"/>
      <c r="I25" s="102"/>
      <c r="J25" s="103">
        <f t="shared" ref="J25:J29" si="0">B25-D25-G25</f>
        <v>297561.36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437991</v>
      </c>
      <c r="C26" s="102"/>
      <c r="D26" s="103">
        <v>66812.259999999995</v>
      </c>
      <c r="E26" s="104"/>
      <c r="F26" s="102"/>
      <c r="G26" s="103">
        <v>0</v>
      </c>
      <c r="H26" s="104"/>
      <c r="I26" s="102"/>
      <c r="J26" s="103">
        <f t="shared" si="0"/>
        <v>371178.74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543222.5</v>
      </c>
      <c r="C27" s="102"/>
      <c r="D27" s="103">
        <v>82864.540000000008</v>
      </c>
      <c r="E27" s="104"/>
      <c r="F27" s="102"/>
      <c r="G27" s="103">
        <v>0</v>
      </c>
      <c r="H27" s="104"/>
      <c r="I27" s="102"/>
      <c r="J27" s="103">
        <f t="shared" si="0"/>
        <v>460357.95999999996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541724</v>
      </c>
      <c r="C28" s="102"/>
      <c r="D28" s="103">
        <v>82635.929999999993</v>
      </c>
      <c r="E28" s="104"/>
      <c r="F28" s="102"/>
      <c r="G28" s="103">
        <v>0</v>
      </c>
      <c r="H28" s="104"/>
      <c r="I28" s="102"/>
      <c r="J28" s="103">
        <f t="shared" si="0"/>
        <v>459088.07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237735</v>
      </c>
      <c r="C29" s="102"/>
      <c r="D29" s="103">
        <v>36264.700000000004</v>
      </c>
      <c r="E29" s="104"/>
      <c r="F29" s="102"/>
      <c r="G29" s="103">
        <v>0</v>
      </c>
      <c r="H29" s="104"/>
      <c r="I29" s="102"/>
      <c r="J29" s="103">
        <f t="shared" si="0"/>
        <v>201470.3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2111795</v>
      </c>
      <c r="C30" s="102"/>
      <c r="D30" s="103">
        <f>SUM(D25:F29)</f>
        <v>322138.57</v>
      </c>
      <c r="E30" s="104"/>
      <c r="F30" s="102"/>
      <c r="G30" s="103">
        <f>SUM(G25:I29)</f>
        <v>0</v>
      </c>
      <c r="H30" s="104"/>
      <c r="I30" s="102"/>
      <c r="J30" s="103">
        <f>B30-D30-G30</f>
        <v>1789656.43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354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48"/>
  <sheetViews>
    <sheetView zoomScale="115" zoomScaleNormal="100" workbookViewId="0">
      <selection activeCell="B31" sqref="B31:M31"/>
    </sheetView>
  </sheetViews>
  <sheetFormatPr defaultRowHeight="12.75" x14ac:dyDescent="0.2"/>
  <cols>
    <col min="1" max="1" width="11.28515625" customWidth="1"/>
    <col min="3" max="3" width="11.7109375" customWidth="1"/>
    <col min="7" max="8" width="10" bestFit="1" customWidth="1"/>
    <col min="13" max="13" width="10.28515625" customWidth="1"/>
    <col min="14" max="14" width="11.140625" bestFit="1" customWidth="1"/>
    <col min="15" max="15" width="12.85546875" bestFit="1" customWidth="1"/>
    <col min="16" max="17" width="11.7109375" bestFit="1" customWidth="1"/>
  </cols>
  <sheetData>
    <row r="1" spans="1:14" ht="15" x14ac:dyDescent="0.2">
      <c r="A1" t="s">
        <v>111</v>
      </c>
      <c r="B1" s="62" t="s">
        <v>179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38758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1028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P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2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Q21" s="2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Q22" s="23"/>
    </row>
    <row r="23" spans="1:17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7" s="7" customFormat="1" x14ac:dyDescent="0.2">
      <c r="A25" s="58" t="s">
        <v>217</v>
      </c>
      <c r="B25" s="101">
        <v>2077564</v>
      </c>
      <c r="C25" s="102"/>
      <c r="D25" s="103">
        <v>316916.58999999997</v>
      </c>
      <c r="E25" s="104"/>
      <c r="F25" s="102"/>
      <c r="G25" s="103">
        <v>0</v>
      </c>
      <c r="H25" s="104"/>
      <c r="I25" s="102"/>
      <c r="J25" s="103">
        <f t="shared" ref="J25:J29" si="0">B25-D25-G25</f>
        <v>1760647.4100000001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2216635.5</v>
      </c>
      <c r="C26" s="102"/>
      <c r="D26" s="103">
        <v>338131.12</v>
      </c>
      <c r="E26" s="104"/>
      <c r="F26" s="102"/>
      <c r="G26" s="103">
        <v>0</v>
      </c>
      <c r="H26" s="104"/>
      <c r="I26" s="102"/>
      <c r="J26" s="103">
        <f t="shared" si="0"/>
        <v>1878504.38</v>
      </c>
      <c r="K26" s="104"/>
      <c r="L26" s="104"/>
      <c r="M26" s="102"/>
      <c r="N26" s="15"/>
      <c r="O26" s="28"/>
    </row>
    <row r="27" spans="1:17" s="7" customFormat="1" x14ac:dyDescent="0.2">
      <c r="A27" s="58" t="s">
        <v>219</v>
      </c>
      <c r="B27" s="101">
        <v>2766692.4</v>
      </c>
      <c r="C27" s="102"/>
      <c r="D27" s="103">
        <v>422038.25000000006</v>
      </c>
      <c r="E27" s="104"/>
      <c r="F27" s="102"/>
      <c r="G27" s="103">
        <v>0</v>
      </c>
      <c r="H27" s="104"/>
      <c r="I27" s="102"/>
      <c r="J27" s="103">
        <f t="shared" si="0"/>
        <v>2344654.15</v>
      </c>
      <c r="K27" s="104"/>
      <c r="L27" s="104"/>
      <c r="M27" s="102"/>
      <c r="N27" s="15"/>
      <c r="O27" s="28"/>
      <c r="P27" s="22"/>
    </row>
    <row r="28" spans="1:17" s="7" customFormat="1" x14ac:dyDescent="0.2">
      <c r="A28" s="58" t="s">
        <v>220</v>
      </c>
      <c r="B28" s="101">
        <v>2499980.5</v>
      </c>
      <c r="C28" s="102"/>
      <c r="D28" s="103">
        <v>381095.56</v>
      </c>
      <c r="E28" s="104"/>
      <c r="F28" s="102"/>
      <c r="G28" s="103">
        <v>153.63999999999999</v>
      </c>
      <c r="H28" s="104"/>
      <c r="I28" s="102"/>
      <c r="J28" s="103">
        <f t="shared" si="0"/>
        <v>2118731.2999999998</v>
      </c>
      <c r="K28" s="104"/>
      <c r="L28" s="104"/>
      <c r="M28" s="102"/>
      <c r="N28" s="15"/>
      <c r="O28" s="28"/>
    </row>
    <row r="29" spans="1:17" s="7" customFormat="1" x14ac:dyDescent="0.2">
      <c r="A29" s="58" t="s">
        <v>221</v>
      </c>
      <c r="B29" s="101">
        <v>948344</v>
      </c>
      <c r="C29" s="102"/>
      <c r="D29" s="103">
        <v>144662.74000000002</v>
      </c>
      <c r="E29" s="104"/>
      <c r="F29" s="102"/>
      <c r="G29" s="103">
        <v>0</v>
      </c>
      <c r="H29" s="104"/>
      <c r="I29" s="102"/>
      <c r="J29" s="103">
        <f t="shared" si="0"/>
        <v>803681.26</v>
      </c>
      <c r="K29" s="104"/>
      <c r="L29" s="104"/>
      <c r="M29" s="102"/>
      <c r="N29" s="15"/>
      <c r="O29" s="28"/>
    </row>
    <row r="30" spans="1:17" s="7" customFormat="1" ht="13.5" thickBot="1" x14ac:dyDescent="0.25">
      <c r="A30" s="59" t="s">
        <v>86</v>
      </c>
      <c r="B30" s="101">
        <f>SUM(B25:C29)</f>
        <v>10509216.4</v>
      </c>
      <c r="C30" s="102"/>
      <c r="D30" s="103">
        <f>SUM(D25:F29)</f>
        <v>1602844.26</v>
      </c>
      <c r="E30" s="104"/>
      <c r="F30" s="102"/>
      <c r="G30" s="103">
        <f>SUM(G25:I29)</f>
        <v>153.63999999999999</v>
      </c>
      <c r="H30" s="104"/>
      <c r="I30" s="102"/>
      <c r="J30" s="103">
        <f>B30-D30-G30</f>
        <v>8906218.5</v>
      </c>
      <c r="K30" s="104"/>
      <c r="L30" s="104"/>
      <c r="M30" s="102"/>
      <c r="N30" s="26"/>
      <c r="O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28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25"/>
      <c r="O32" s="29"/>
      <c r="P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27"/>
      <c r="O33" s="29"/>
    </row>
    <row r="34" spans="1:17" ht="13.5" thickBot="1" x14ac:dyDescent="0.25">
      <c r="A34" s="17"/>
      <c r="B34" s="98">
        <v>1914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  <c r="Q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O40" s="23"/>
      <c r="P40" s="2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3"/>
    </row>
    <row r="45" spans="1:17" x14ac:dyDescent="0.2">
      <c r="Q45" s="23"/>
    </row>
    <row r="48" spans="1:17" x14ac:dyDescent="0.2">
      <c r="P48" s="23"/>
    </row>
  </sheetData>
  <mergeCells count="35">
    <mergeCell ref="B23:C23"/>
    <mergeCell ref="B24:C24"/>
    <mergeCell ref="D24:F24"/>
    <mergeCell ref="G24:I24"/>
    <mergeCell ref="J24:M24"/>
    <mergeCell ref="D23:F23"/>
    <mergeCell ref="G23:I23"/>
    <mergeCell ref="J23:M23"/>
    <mergeCell ref="G25:I25"/>
    <mergeCell ref="J25:M25"/>
    <mergeCell ref="D25:F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44"/>
  <sheetViews>
    <sheetView zoomScale="115" workbookViewId="0">
      <selection activeCell="A30" sqref="A30:XFD30"/>
    </sheetView>
  </sheetViews>
  <sheetFormatPr defaultRowHeight="12.75" x14ac:dyDescent="0.2"/>
  <cols>
    <col min="1" max="1" width="12.140625" customWidth="1"/>
    <col min="3" max="3" width="11.7109375" customWidth="1"/>
    <col min="7" max="7" width="10" bestFit="1" customWidth="1"/>
    <col min="9" max="9" width="10" bestFit="1" customWidth="1"/>
    <col min="13" max="13" width="9" customWidth="1"/>
    <col min="15" max="15" width="11.7109375" bestFit="1" customWidth="1"/>
    <col min="16" max="16" width="12.85546875" bestFit="1" customWidth="1"/>
    <col min="17" max="17" width="11.7109375" bestFit="1" customWidth="1"/>
  </cols>
  <sheetData>
    <row r="1" spans="1:14" ht="15.75" x14ac:dyDescent="0.25">
      <c r="A1" s="63" t="s">
        <v>137</v>
      </c>
      <c r="B1" s="62" t="s">
        <v>162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41183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37" t="s">
        <v>53</v>
      </c>
      <c r="B8" s="38"/>
      <c r="C8" s="38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3102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2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P24" s="28"/>
    </row>
    <row r="25" spans="1:17" s="7" customFormat="1" x14ac:dyDescent="0.2">
      <c r="A25" s="58" t="s">
        <v>217</v>
      </c>
      <c r="B25" s="101">
        <v>3420141</v>
      </c>
      <c r="C25" s="102"/>
      <c r="D25" s="103">
        <v>510525.55000000005</v>
      </c>
      <c r="E25" s="104"/>
      <c r="F25" s="102"/>
      <c r="G25" s="103">
        <v>6669.5</v>
      </c>
      <c r="H25" s="104"/>
      <c r="I25" s="102"/>
      <c r="J25" s="103">
        <f t="shared" ref="J25:J29" si="0">B25-D25-G25</f>
        <v>2902945.95</v>
      </c>
      <c r="K25" s="104"/>
      <c r="L25" s="104"/>
      <c r="M25" s="102"/>
      <c r="N25" s="15"/>
      <c r="P25" s="28"/>
    </row>
    <row r="26" spans="1:17" s="7" customFormat="1" x14ac:dyDescent="0.2">
      <c r="A26" s="58" t="s">
        <v>218</v>
      </c>
      <c r="B26" s="101">
        <v>3528487</v>
      </c>
      <c r="C26" s="102"/>
      <c r="D26" s="103">
        <v>518676.35</v>
      </c>
      <c r="E26" s="104"/>
      <c r="F26" s="102"/>
      <c r="G26" s="103">
        <v>11661.64</v>
      </c>
      <c r="H26" s="104"/>
      <c r="I26" s="102"/>
      <c r="J26" s="103">
        <f t="shared" si="0"/>
        <v>2998149.01</v>
      </c>
      <c r="K26" s="104"/>
      <c r="L26" s="104"/>
      <c r="M26" s="102"/>
      <c r="N26" s="15"/>
      <c r="P26" s="28"/>
    </row>
    <row r="27" spans="1:17" s="7" customFormat="1" x14ac:dyDescent="0.2">
      <c r="A27" s="58" t="s">
        <v>219</v>
      </c>
      <c r="B27" s="101">
        <v>3823107.5</v>
      </c>
      <c r="C27" s="102"/>
      <c r="D27" s="103">
        <v>571977.01</v>
      </c>
      <c r="E27" s="104"/>
      <c r="F27" s="102"/>
      <c r="G27" s="103">
        <v>6680.3600000000006</v>
      </c>
      <c r="H27" s="104"/>
      <c r="I27" s="102"/>
      <c r="J27" s="103">
        <f t="shared" si="0"/>
        <v>3244450.1300000004</v>
      </c>
      <c r="K27" s="104"/>
      <c r="L27" s="104"/>
      <c r="M27" s="102"/>
      <c r="N27" s="15"/>
      <c r="P27" s="28"/>
    </row>
    <row r="28" spans="1:17" s="7" customFormat="1" x14ac:dyDescent="0.2">
      <c r="A28" s="58" t="s">
        <v>220</v>
      </c>
      <c r="B28" s="101">
        <v>4515669.2</v>
      </c>
      <c r="C28" s="102"/>
      <c r="D28" s="103">
        <v>668563.27</v>
      </c>
      <c r="E28" s="104"/>
      <c r="F28" s="102"/>
      <c r="G28" s="103">
        <v>12079.050000000001</v>
      </c>
      <c r="H28" s="104"/>
      <c r="I28" s="102"/>
      <c r="J28" s="103">
        <f t="shared" si="0"/>
        <v>3835026.8800000004</v>
      </c>
      <c r="K28" s="104"/>
      <c r="L28" s="104"/>
      <c r="M28" s="102"/>
      <c r="N28" s="15"/>
      <c r="P28" s="28"/>
    </row>
    <row r="29" spans="1:17" s="7" customFormat="1" x14ac:dyDescent="0.2">
      <c r="A29" s="58" t="s">
        <v>221</v>
      </c>
      <c r="B29" s="101">
        <v>1602093.5</v>
      </c>
      <c r="C29" s="102"/>
      <c r="D29" s="103">
        <v>241815.99000000002</v>
      </c>
      <c r="E29" s="104"/>
      <c r="F29" s="102"/>
      <c r="G29" s="103">
        <v>1532.37</v>
      </c>
      <c r="H29" s="104"/>
      <c r="I29" s="102"/>
      <c r="J29" s="103">
        <f t="shared" si="0"/>
        <v>1358745.14</v>
      </c>
      <c r="K29" s="104"/>
      <c r="L29" s="104"/>
      <c r="M29" s="102"/>
      <c r="N29" s="15"/>
      <c r="P29" s="28"/>
    </row>
    <row r="30" spans="1:17" s="7" customFormat="1" ht="13.5" thickBot="1" x14ac:dyDescent="0.25">
      <c r="A30" s="59" t="s">
        <v>86</v>
      </c>
      <c r="B30" s="101">
        <f>SUM(B25:C29)</f>
        <v>16889498.199999999</v>
      </c>
      <c r="C30" s="102"/>
      <c r="D30" s="103">
        <f>SUM(D25:F29)</f>
        <v>2511558.1700000004</v>
      </c>
      <c r="E30" s="104"/>
      <c r="F30" s="102"/>
      <c r="G30" s="103">
        <f>SUM(G25:I29)</f>
        <v>38622.920000000006</v>
      </c>
      <c r="H30" s="104"/>
      <c r="I30" s="102"/>
      <c r="J30" s="103">
        <f>B30-D30-G30</f>
        <v>14339317.109999999</v>
      </c>
      <c r="K30" s="104"/>
      <c r="L30" s="104"/>
      <c r="M30" s="102"/>
      <c r="N30" s="15"/>
      <c r="P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8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</row>
    <row r="34" spans="1:17" ht="13.5" thickBot="1" x14ac:dyDescent="0.25">
      <c r="A34" s="17"/>
      <c r="B34" s="98">
        <v>3340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  <c r="Q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P41" s="2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7" x14ac:dyDescent="0.2">
      <c r="P44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4803149606299213" right="0.15748031496062992" top="0.39370078740157483" bottom="0.19685039370078741" header="0.51181102362204722" footer="0.51181102362204722"/>
  <pageSetup paperSize="9" scale="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43"/>
  <sheetViews>
    <sheetView zoomScale="115" workbookViewId="0">
      <selection activeCell="B31" sqref="B31:M31"/>
    </sheetView>
  </sheetViews>
  <sheetFormatPr defaultRowHeight="12.75" x14ac:dyDescent="0.2"/>
  <cols>
    <col min="1" max="1" width="12" customWidth="1"/>
    <col min="3" max="3" width="11.7109375" customWidth="1"/>
    <col min="13" max="13" width="8.42578125" customWidth="1"/>
    <col min="15" max="15" width="11.28515625" bestFit="1" customWidth="1"/>
    <col min="16" max="18" width="10.140625" bestFit="1" customWidth="1"/>
  </cols>
  <sheetData>
    <row r="1" spans="1:16" ht="15" x14ac:dyDescent="0.2">
      <c r="A1" t="s">
        <v>112</v>
      </c>
      <c r="B1" s="62" t="s">
        <v>180</v>
      </c>
    </row>
    <row r="2" spans="1:16" ht="18" x14ac:dyDescent="0.25">
      <c r="B2" s="5" t="s">
        <v>55</v>
      </c>
    </row>
    <row r="3" spans="1:16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6" t="s">
        <v>0</v>
      </c>
      <c r="B4" s="20">
        <v>38789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8" x14ac:dyDescent="0.25">
      <c r="A6" s="5" t="s">
        <v>74</v>
      </c>
      <c r="B6" s="55" t="s">
        <v>84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6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23"/>
    </row>
    <row r="10" spans="1:16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6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6" ht="13.5" thickBot="1" x14ac:dyDescent="0.25">
      <c r="A14" s="16"/>
      <c r="B14" s="16"/>
      <c r="C14" s="16"/>
      <c r="D14" s="16"/>
      <c r="E14" s="16"/>
      <c r="F14" s="16"/>
      <c r="G14" s="13"/>
      <c r="H14" s="19">
        <v>6058</v>
      </c>
      <c r="I14" s="16"/>
      <c r="J14" s="16"/>
      <c r="K14" s="16"/>
      <c r="L14" s="16"/>
      <c r="M14" s="16"/>
      <c r="N14" s="13"/>
    </row>
    <row r="15" spans="1:16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7" s="7" customFormat="1" x14ac:dyDescent="0.2">
      <c r="A25" s="58" t="s">
        <v>217</v>
      </c>
      <c r="B25" s="101">
        <v>516391.5</v>
      </c>
      <c r="C25" s="102"/>
      <c r="D25" s="103">
        <v>78771.66</v>
      </c>
      <c r="E25" s="104"/>
      <c r="F25" s="102"/>
      <c r="G25" s="103">
        <v>0</v>
      </c>
      <c r="H25" s="104"/>
      <c r="I25" s="102"/>
      <c r="J25" s="103">
        <f t="shared" ref="J25:J29" si="0">B25-D25-G25</f>
        <v>437619.83999999997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625641.5</v>
      </c>
      <c r="C26" s="102"/>
      <c r="D26" s="103">
        <v>95436.9</v>
      </c>
      <c r="E26" s="104"/>
      <c r="F26" s="102"/>
      <c r="G26" s="103">
        <v>0</v>
      </c>
      <c r="H26" s="104"/>
      <c r="I26" s="102"/>
      <c r="J26" s="103">
        <f t="shared" si="0"/>
        <v>530204.6</v>
      </c>
      <c r="K26" s="104"/>
      <c r="L26" s="104"/>
      <c r="M26" s="102"/>
      <c r="N26" s="15"/>
      <c r="O26" s="28"/>
    </row>
    <row r="27" spans="1:17" s="7" customFormat="1" x14ac:dyDescent="0.2">
      <c r="A27" s="58" t="s">
        <v>219</v>
      </c>
      <c r="B27" s="101">
        <v>872693.5</v>
      </c>
      <c r="C27" s="102"/>
      <c r="D27" s="103">
        <v>133122.87</v>
      </c>
      <c r="E27" s="104"/>
      <c r="F27" s="102"/>
      <c r="G27" s="103">
        <v>0</v>
      </c>
      <c r="H27" s="104"/>
      <c r="I27" s="102"/>
      <c r="J27" s="103">
        <f t="shared" si="0"/>
        <v>739570.63</v>
      </c>
      <c r="K27" s="104"/>
      <c r="L27" s="104"/>
      <c r="M27" s="102"/>
      <c r="N27" s="15"/>
      <c r="O27" s="28"/>
    </row>
    <row r="28" spans="1:17" s="7" customFormat="1" x14ac:dyDescent="0.2">
      <c r="A28" s="58" t="s">
        <v>220</v>
      </c>
      <c r="B28" s="101">
        <v>717919.5</v>
      </c>
      <c r="C28" s="102"/>
      <c r="D28" s="103">
        <v>109513.21</v>
      </c>
      <c r="E28" s="104"/>
      <c r="F28" s="102"/>
      <c r="G28" s="103">
        <v>0</v>
      </c>
      <c r="H28" s="104"/>
      <c r="I28" s="102"/>
      <c r="J28" s="103">
        <f t="shared" si="0"/>
        <v>608406.29</v>
      </c>
      <c r="K28" s="104"/>
      <c r="L28" s="104"/>
      <c r="M28" s="102"/>
      <c r="N28" s="24"/>
      <c r="O28" s="28"/>
      <c r="P28" s="22"/>
      <c r="Q28" s="22"/>
    </row>
    <row r="29" spans="1:17" s="7" customFormat="1" x14ac:dyDescent="0.2">
      <c r="A29" s="58" t="s">
        <v>221</v>
      </c>
      <c r="B29" s="101">
        <v>363090</v>
      </c>
      <c r="C29" s="102"/>
      <c r="D29" s="103">
        <v>55386.63</v>
      </c>
      <c r="E29" s="104"/>
      <c r="F29" s="102"/>
      <c r="G29" s="103">
        <v>0</v>
      </c>
      <c r="H29" s="104"/>
      <c r="I29" s="102"/>
      <c r="J29" s="103">
        <f t="shared" si="0"/>
        <v>307703.37</v>
      </c>
      <c r="K29" s="104"/>
      <c r="L29" s="104"/>
      <c r="M29" s="102"/>
      <c r="N29" s="15"/>
      <c r="O29" s="28"/>
    </row>
    <row r="30" spans="1:17" s="7" customFormat="1" ht="13.5" thickBot="1" x14ac:dyDescent="0.25">
      <c r="A30" s="59" t="s">
        <v>86</v>
      </c>
      <c r="B30" s="101">
        <f>SUM(B25:C29)</f>
        <v>3095736</v>
      </c>
      <c r="C30" s="102"/>
      <c r="D30" s="103">
        <f>SUM(D25:F29)</f>
        <v>472231.27</v>
      </c>
      <c r="E30" s="104"/>
      <c r="F30" s="102"/>
      <c r="G30" s="103">
        <f>SUM(G25:I29)</f>
        <v>0</v>
      </c>
      <c r="H30" s="104"/>
      <c r="I30" s="102"/>
      <c r="J30" s="103">
        <f>B30-D30-G30</f>
        <v>2623504.73</v>
      </c>
      <c r="K30" s="104"/>
      <c r="L30" s="104"/>
      <c r="M30" s="102"/>
      <c r="N30" s="15"/>
      <c r="O30" s="28"/>
      <c r="P30" s="22"/>
      <c r="Q30" s="22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2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  <c r="P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Q33" s="23"/>
      <c r="R33" s="23"/>
    </row>
    <row r="34" spans="1:18" ht="13.5" thickBot="1" x14ac:dyDescent="0.25">
      <c r="A34" s="17"/>
      <c r="B34" s="98">
        <v>579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O42" s="23"/>
      <c r="Q42" s="23"/>
      <c r="R42" s="2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35">
    <mergeCell ref="B23:C23"/>
    <mergeCell ref="B24:C24"/>
    <mergeCell ref="J25:M25"/>
    <mergeCell ref="G25:I25"/>
    <mergeCell ref="D25:F25"/>
    <mergeCell ref="B25:C25"/>
    <mergeCell ref="D24:F24"/>
    <mergeCell ref="G24:I24"/>
    <mergeCell ref="J24:M24"/>
    <mergeCell ref="D23:F23"/>
    <mergeCell ref="G23:I23"/>
    <mergeCell ref="J23:M23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S43"/>
  <sheetViews>
    <sheetView zoomScale="115" workbookViewId="0">
      <selection activeCell="B31" sqref="B31:M31"/>
    </sheetView>
  </sheetViews>
  <sheetFormatPr defaultRowHeight="12.75" x14ac:dyDescent="0.2"/>
  <cols>
    <col min="1" max="1" width="12.42578125" customWidth="1"/>
    <col min="3" max="3" width="11.7109375" customWidth="1"/>
    <col min="13" max="13" width="9.42578125" customWidth="1"/>
    <col min="15" max="15" width="10.140625" bestFit="1" customWidth="1"/>
    <col min="16" max="16" width="12.85546875" bestFit="1" customWidth="1"/>
    <col min="17" max="17" width="10.140625" bestFit="1" customWidth="1"/>
    <col min="19" max="19" width="10.140625" bestFit="1" customWidth="1"/>
  </cols>
  <sheetData>
    <row r="1" spans="1:17" ht="15" x14ac:dyDescent="0.2">
      <c r="A1" t="s">
        <v>153</v>
      </c>
      <c r="B1" s="62" t="s">
        <v>181</v>
      </c>
    </row>
    <row r="2" spans="1:17" ht="18" x14ac:dyDescent="0.25">
      <c r="B2" s="5" t="s">
        <v>55</v>
      </c>
    </row>
    <row r="3" spans="1:17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6" t="s">
        <v>0</v>
      </c>
      <c r="B4" s="20">
        <v>41425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7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7" ht="18" x14ac:dyDescent="0.25">
      <c r="A6" s="5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7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7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7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7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7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35</v>
      </c>
      <c r="I11" s="16"/>
      <c r="J11" s="16"/>
      <c r="K11" s="16"/>
      <c r="L11" s="16"/>
      <c r="M11" s="16"/>
      <c r="N11" s="13"/>
    </row>
    <row r="12" spans="1:17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Q12" s="23"/>
    </row>
    <row r="13" spans="1:17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P13" s="23"/>
    </row>
    <row r="14" spans="1:17" ht="13.5" thickBot="1" x14ac:dyDescent="0.25">
      <c r="A14" s="16"/>
      <c r="B14" s="16"/>
      <c r="C14" s="16"/>
      <c r="D14" s="16"/>
      <c r="E14" s="16"/>
      <c r="F14" s="16"/>
      <c r="G14" s="13"/>
      <c r="H14" s="19">
        <v>4052</v>
      </c>
      <c r="I14" s="16"/>
      <c r="J14" s="16"/>
      <c r="K14" s="16"/>
      <c r="L14" s="16"/>
      <c r="M14" s="16"/>
      <c r="N14" s="13"/>
    </row>
    <row r="15" spans="1:17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7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9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9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9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9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9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29"/>
    </row>
    <row r="22" spans="1:19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29"/>
    </row>
    <row r="23" spans="1:19" s="7" customFormat="1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8"/>
    </row>
    <row r="24" spans="1:19" s="7" customFormat="1" ht="12" customHeigh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P24" s="28"/>
      <c r="Q24" s="22"/>
    </row>
    <row r="25" spans="1:19" s="7" customFormat="1" x14ac:dyDescent="0.2">
      <c r="A25" s="58" t="s">
        <v>217</v>
      </c>
      <c r="B25" s="101">
        <v>342168</v>
      </c>
      <c r="C25" s="102"/>
      <c r="D25" s="103">
        <v>52195.14</v>
      </c>
      <c r="E25" s="104"/>
      <c r="F25" s="102"/>
      <c r="G25" s="103">
        <v>0</v>
      </c>
      <c r="H25" s="104"/>
      <c r="I25" s="102"/>
      <c r="J25" s="103">
        <f t="shared" ref="J25:J29" si="0">B25-D25-G25</f>
        <v>289972.86</v>
      </c>
      <c r="K25" s="104"/>
      <c r="L25" s="104"/>
      <c r="M25" s="102"/>
      <c r="N25" s="15"/>
      <c r="P25" s="28"/>
    </row>
    <row r="26" spans="1:19" s="7" customFormat="1" x14ac:dyDescent="0.2">
      <c r="A26" s="58" t="s">
        <v>218</v>
      </c>
      <c r="B26" s="101">
        <v>278223</v>
      </c>
      <c r="C26" s="102"/>
      <c r="D26" s="103">
        <v>42440.86</v>
      </c>
      <c r="E26" s="104"/>
      <c r="F26" s="102"/>
      <c r="G26" s="103">
        <v>0</v>
      </c>
      <c r="H26" s="104"/>
      <c r="I26" s="102"/>
      <c r="J26" s="103">
        <f t="shared" si="0"/>
        <v>235782.14</v>
      </c>
      <c r="K26" s="104"/>
      <c r="L26" s="104"/>
      <c r="M26" s="102"/>
      <c r="N26" s="15"/>
      <c r="P26" s="28"/>
    </row>
    <row r="27" spans="1:19" s="7" customFormat="1" x14ac:dyDescent="0.2">
      <c r="A27" s="58" t="s">
        <v>219</v>
      </c>
      <c r="B27" s="101">
        <v>505607</v>
      </c>
      <c r="C27" s="102"/>
      <c r="D27" s="103">
        <v>77126.539999999994</v>
      </c>
      <c r="E27" s="104"/>
      <c r="F27" s="102"/>
      <c r="G27" s="103">
        <v>0</v>
      </c>
      <c r="H27" s="104"/>
      <c r="I27" s="102"/>
      <c r="J27" s="103">
        <f t="shared" si="0"/>
        <v>428480.46</v>
      </c>
      <c r="K27" s="104"/>
      <c r="L27" s="104"/>
      <c r="M27" s="102"/>
      <c r="N27" s="15"/>
      <c r="P27" s="28"/>
    </row>
    <row r="28" spans="1:19" s="7" customFormat="1" x14ac:dyDescent="0.2">
      <c r="A28" s="58" t="s">
        <v>220</v>
      </c>
      <c r="B28" s="101">
        <v>436947</v>
      </c>
      <c r="C28" s="102"/>
      <c r="D28" s="103">
        <v>66652.97</v>
      </c>
      <c r="E28" s="104"/>
      <c r="F28" s="102"/>
      <c r="G28" s="103">
        <v>0</v>
      </c>
      <c r="H28" s="104"/>
      <c r="I28" s="102"/>
      <c r="J28" s="103">
        <f t="shared" si="0"/>
        <v>370294.03</v>
      </c>
      <c r="K28" s="104"/>
      <c r="L28" s="104"/>
      <c r="M28" s="102"/>
      <c r="N28" s="15"/>
      <c r="P28" s="28"/>
      <c r="Q28" s="22"/>
    </row>
    <row r="29" spans="1:19" s="7" customFormat="1" x14ac:dyDescent="0.2">
      <c r="A29" s="58" t="s">
        <v>221</v>
      </c>
      <c r="B29" s="101">
        <v>142446</v>
      </c>
      <c r="C29" s="102"/>
      <c r="D29" s="103">
        <v>21729.079999999998</v>
      </c>
      <c r="E29" s="104"/>
      <c r="F29" s="102"/>
      <c r="G29" s="103">
        <v>0</v>
      </c>
      <c r="H29" s="104"/>
      <c r="I29" s="102"/>
      <c r="J29" s="103">
        <f t="shared" si="0"/>
        <v>120716.92</v>
      </c>
      <c r="K29" s="104"/>
      <c r="L29" s="104"/>
      <c r="M29" s="102"/>
      <c r="N29" s="15"/>
      <c r="P29" s="28"/>
    </row>
    <row r="30" spans="1:19" s="7" customFormat="1" ht="13.5" thickBot="1" x14ac:dyDescent="0.25">
      <c r="A30" s="59" t="s">
        <v>86</v>
      </c>
      <c r="B30" s="101">
        <f>SUM(B25:C29)</f>
        <v>1705391</v>
      </c>
      <c r="C30" s="102"/>
      <c r="D30" s="103">
        <f>SUM(D25:F29)</f>
        <v>260144.58999999997</v>
      </c>
      <c r="E30" s="104"/>
      <c r="F30" s="102"/>
      <c r="G30" s="103">
        <f>SUM(G25:I29)</f>
        <v>0</v>
      </c>
      <c r="H30" s="104"/>
      <c r="I30" s="102"/>
      <c r="J30" s="103">
        <f>B30-D30-G30</f>
        <v>1445246.4100000001</v>
      </c>
      <c r="K30" s="104"/>
      <c r="L30" s="104"/>
      <c r="M30" s="102"/>
      <c r="N30" s="15"/>
      <c r="P30" s="28"/>
      <c r="S30" s="22"/>
    </row>
    <row r="31" spans="1:19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8"/>
    </row>
    <row r="32" spans="1:19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</row>
    <row r="34" spans="1:17" ht="13.5" thickBot="1" x14ac:dyDescent="0.25">
      <c r="A34" s="17"/>
      <c r="B34" s="98">
        <v>322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  <c r="P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S49"/>
  <sheetViews>
    <sheetView zoomScale="115" workbookViewId="0">
      <selection activeCell="B31" sqref="B31:M31"/>
    </sheetView>
  </sheetViews>
  <sheetFormatPr defaultRowHeight="12.75" x14ac:dyDescent="0.2"/>
  <cols>
    <col min="1" max="1" width="11.4257812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135</v>
      </c>
      <c r="B1" s="62" t="s">
        <v>182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81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4060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5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262236</v>
      </c>
      <c r="C25" s="102"/>
      <c r="D25" s="103">
        <v>40002.089999999997</v>
      </c>
      <c r="E25" s="104"/>
      <c r="F25" s="102"/>
      <c r="G25" s="103">
        <v>0</v>
      </c>
      <c r="H25" s="104"/>
      <c r="I25" s="102"/>
      <c r="J25" s="103">
        <f t="shared" ref="J25:J29" si="0">B25-D25-G25</f>
        <v>222233.91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310479.5</v>
      </c>
      <c r="C26" s="102"/>
      <c r="D26" s="103">
        <v>47361.17</v>
      </c>
      <c r="E26" s="104"/>
      <c r="F26" s="102"/>
      <c r="G26" s="103">
        <v>0</v>
      </c>
      <c r="H26" s="104"/>
      <c r="I26" s="102"/>
      <c r="J26" s="103">
        <f t="shared" si="0"/>
        <v>263118.33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228561.25</v>
      </c>
      <c r="C27" s="102"/>
      <c r="D27" s="103">
        <v>34865.21</v>
      </c>
      <c r="E27" s="104"/>
      <c r="F27" s="102"/>
      <c r="G27" s="103">
        <v>0</v>
      </c>
      <c r="H27" s="104"/>
      <c r="I27" s="102"/>
      <c r="J27" s="103">
        <f t="shared" si="0"/>
        <v>193696.04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211205.75</v>
      </c>
      <c r="C28" s="102"/>
      <c r="D28" s="103">
        <v>32217.73</v>
      </c>
      <c r="E28" s="104"/>
      <c r="F28" s="102"/>
      <c r="G28" s="103">
        <v>0</v>
      </c>
      <c r="H28" s="104"/>
      <c r="I28" s="102"/>
      <c r="J28" s="103">
        <f t="shared" si="0"/>
        <v>178988.02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125487.25</v>
      </c>
      <c r="C29" s="102"/>
      <c r="D29" s="103">
        <v>19142.080000000002</v>
      </c>
      <c r="E29" s="104"/>
      <c r="F29" s="102"/>
      <c r="G29" s="103">
        <v>0</v>
      </c>
      <c r="H29" s="104"/>
      <c r="I29" s="102"/>
      <c r="J29" s="103">
        <f t="shared" si="0"/>
        <v>106345.17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1137969.75</v>
      </c>
      <c r="C30" s="102"/>
      <c r="D30" s="103">
        <f>SUM(D25:F29)</f>
        <v>173588.28000000003</v>
      </c>
      <c r="E30" s="104"/>
      <c r="F30" s="102"/>
      <c r="G30" s="103">
        <f>SUM(G25:I29)</f>
        <v>0</v>
      </c>
      <c r="H30" s="104"/>
      <c r="I30" s="102"/>
      <c r="J30" s="103">
        <f>B30-D30-G30</f>
        <v>964381.47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202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S43"/>
  <sheetViews>
    <sheetView zoomScale="115" workbookViewId="0">
      <selection activeCell="B31" sqref="B31:M31"/>
    </sheetView>
  </sheetViews>
  <sheetFormatPr defaultRowHeight="12.75" x14ac:dyDescent="0.2"/>
  <cols>
    <col min="1" max="1" width="12.85546875" customWidth="1"/>
    <col min="3" max="3" width="11.7109375" customWidth="1"/>
    <col min="13" max="13" width="9.42578125" customWidth="1"/>
    <col min="15" max="15" width="10.140625" bestFit="1" customWidth="1"/>
    <col min="16" max="16" width="12.85546875" bestFit="1" customWidth="1"/>
    <col min="17" max="17" width="10.140625" bestFit="1" customWidth="1"/>
    <col min="19" max="19" width="10.140625" bestFit="1" customWidth="1"/>
  </cols>
  <sheetData>
    <row r="1" spans="1:17" ht="15" x14ac:dyDescent="0.2">
      <c r="A1" t="s">
        <v>114</v>
      </c>
      <c r="B1" s="62" t="s">
        <v>183</v>
      </c>
    </row>
    <row r="2" spans="1:17" ht="18" x14ac:dyDescent="0.25">
      <c r="B2" s="5" t="s">
        <v>55</v>
      </c>
    </row>
    <row r="3" spans="1:17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6" t="s">
        <v>0</v>
      </c>
      <c r="B4" s="20">
        <v>38789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7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7" ht="18" x14ac:dyDescent="0.25">
      <c r="A6" s="5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7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7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7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7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7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7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Q12" s="23"/>
    </row>
    <row r="13" spans="1:17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P13" s="23"/>
    </row>
    <row r="14" spans="1:17" ht="13.5" thickBot="1" x14ac:dyDescent="0.25">
      <c r="A14" s="16"/>
      <c r="B14" s="16"/>
      <c r="C14" s="16"/>
      <c r="D14" s="16"/>
      <c r="E14" s="16"/>
      <c r="F14" s="16"/>
      <c r="G14" s="13"/>
      <c r="H14" s="19">
        <v>7023</v>
      </c>
      <c r="I14" s="16"/>
      <c r="J14" s="16"/>
      <c r="K14" s="16"/>
      <c r="L14" s="16"/>
      <c r="M14" s="16"/>
      <c r="N14" s="13"/>
    </row>
    <row r="15" spans="1:17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7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9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9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9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9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9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29"/>
    </row>
    <row r="22" spans="1:19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29"/>
    </row>
    <row r="23" spans="1:19" s="7" customFormat="1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8"/>
    </row>
    <row r="24" spans="1:19" s="7" customFormat="1" ht="12" customHeigh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P24" s="28"/>
      <c r="Q24" s="22"/>
    </row>
    <row r="25" spans="1:19" s="7" customFormat="1" x14ac:dyDescent="0.2">
      <c r="A25" s="58" t="s">
        <v>217</v>
      </c>
      <c r="B25" s="101">
        <v>877132</v>
      </c>
      <c r="C25" s="102"/>
      <c r="D25" s="103">
        <v>133711.47999999998</v>
      </c>
      <c r="E25" s="104"/>
      <c r="F25" s="102"/>
      <c r="G25" s="103">
        <v>52.72</v>
      </c>
      <c r="H25" s="104"/>
      <c r="I25" s="102"/>
      <c r="J25" s="103">
        <f t="shared" ref="J25:J29" si="0">B25-D25-G25</f>
        <v>743367.8</v>
      </c>
      <c r="K25" s="104"/>
      <c r="L25" s="104"/>
      <c r="M25" s="102"/>
      <c r="N25" s="15"/>
      <c r="P25" s="28"/>
    </row>
    <row r="26" spans="1:19" s="7" customFormat="1" x14ac:dyDescent="0.2">
      <c r="A26" s="58" t="s">
        <v>218</v>
      </c>
      <c r="B26" s="101">
        <v>876340</v>
      </c>
      <c r="C26" s="102"/>
      <c r="D26" s="103">
        <v>133679.08000000002</v>
      </c>
      <c r="E26" s="104"/>
      <c r="F26" s="102"/>
      <c r="G26" s="103">
        <v>0</v>
      </c>
      <c r="H26" s="104"/>
      <c r="I26" s="102"/>
      <c r="J26" s="103">
        <f t="shared" si="0"/>
        <v>742660.91999999993</v>
      </c>
      <c r="K26" s="104"/>
      <c r="L26" s="104"/>
      <c r="M26" s="102"/>
      <c r="N26" s="15"/>
      <c r="P26" s="28"/>
    </row>
    <row r="27" spans="1:19" s="7" customFormat="1" x14ac:dyDescent="0.2">
      <c r="A27" s="58" t="s">
        <v>219</v>
      </c>
      <c r="B27" s="101">
        <v>1057830</v>
      </c>
      <c r="C27" s="102"/>
      <c r="D27" s="103">
        <v>161364.09999999998</v>
      </c>
      <c r="E27" s="104"/>
      <c r="F27" s="102"/>
      <c r="G27" s="103">
        <v>0</v>
      </c>
      <c r="H27" s="104"/>
      <c r="I27" s="102"/>
      <c r="J27" s="103">
        <f t="shared" si="0"/>
        <v>896465.9</v>
      </c>
      <c r="K27" s="104"/>
      <c r="L27" s="104"/>
      <c r="M27" s="102"/>
      <c r="N27" s="15"/>
      <c r="P27" s="28"/>
    </row>
    <row r="28" spans="1:19" s="7" customFormat="1" x14ac:dyDescent="0.2">
      <c r="A28" s="58" t="s">
        <v>220</v>
      </c>
      <c r="B28" s="101">
        <v>993180</v>
      </c>
      <c r="C28" s="102"/>
      <c r="D28" s="103">
        <v>151502.16999999998</v>
      </c>
      <c r="E28" s="104"/>
      <c r="F28" s="102"/>
      <c r="G28" s="103">
        <v>0</v>
      </c>
      <c r="H28" s="104"/>
      <c r="I28" s="102"/>
      <c r="J28" s="103">
        <f t="shared" si="0"/>
        <v>841677.83000000007</v>
      </c>
      <c r="K28" s="104"/>
      <c r="L28" s="104"/>
      <c r="M28" s="102"/>
      <c r="N28" s="15"/>
      <c r="P28" s="28"/>
      <c r="Q28" s="22"/>
    </row>
    <row r="29" spans="1:19" s="7" customFormat="1" x14ac:dyDescent="0.2">
      <c r="A29" s="58" t="s">
        <v>221</v>
      </c>
      <c r="B29" s="101">
        <v>259290</v>
      </c>
      <c r="C29" s="102"/>
      <c r="D29" s="103">
        <v>39552.740000000005</v>
      </c>
      <c r="E29" s="104"/>
      <c r="F29" s="102"/>
      <c r="G29" s="103">
        <v>0</v>
      </c>
      <c r="H29" s="104"/>
      <c r="I29" s="102"/>
      <c r="J29" s="103">
        <f t="shared" si="0"/>
        <v>219737.26</v>
      </c>
      <c r="K29" s="104"/>
      <c r="L29" s="104"/>
      <c r="M29" s="102"/>
      <c r="N29" s="15"/>
      <c r="P29" s="28"/>
    </row>
    <row r="30" spans="1:19" s="7" customFormat="1" ht="13.5" thickBot="1" x14ac:dyDescent="0.25">
      <c r="A30" s="59" t="s">
        <v>86</v>
      </c>
      <c r="B30" s="101">
        <f>SUM(B25:C29)</f>
        <v>4063772</v>
      </c>
      <c r="C30" s="102"/>
      <c r="D30" s="103">
        <f>SUM(D25:F29)</f>
        <v>619809.56999999995</v>
      </c>
      <c r="E30" s="104"/>
      <c r="F30" s="102"/>
      <c r="G30" s="103">
        <f>SUM(G25:I29)</f>
        <v>52.72</v>
      </c>
      <c r="H30" s="104"/>
      <c r="I30" s="102"/>
      <c r="J30" s="103">
        <f>B30-D30-G30</f>
        <v>3443909.71</v>
      </c>
      <c r="K30" s="104"/>
      <c r="L30" s="104"/>
      <c r="M30" s="102"/>
      <c r="N30" s="15"/>
      <c r="P30" s="28"/>
      <c r="S30" s="22"/>
    </row>
    <row r="31" spans="1:19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8"/>
    </row>
    <row r="32" spans="1:19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</row>
    <row r="34" spans="1:17" ht="13.5" thickBot="1" x14ac:dyDescent="0.25">
      <c r="A34" s="17"/>
      <c r="B34" s="98">
        <v>756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  <c r="P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35">
    <mergeCell ref="B23:C23"/>
    <mergeCell ref="B24:C24"/>
    <mergeCell ref="G25:I25"/>
    <mergeCell ref="J25:M25"/>
    <mergeCell ref="D25:F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S49"/>
  <sheetViews>
    <sheetView zoomScale="115" workbookViewId="0">
      <selection activeCell="B31" sqref="B31:M31"/>
    </sheetView>
  </sheetViews>
  <sheetFormatPr defaultRowHeight="12.75" x14ac:dyDescent="0.2"/>
  <cols>
    <col min="1" max="1" width="12.14062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134</v>
      </c>
      <c r="B1" s="62" t="s">
        <v>184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80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5018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1310229.5</v>
      </c>
      <c r="C25" s="102"/>
      <c r="D25" s="103">
        <v>199865.72</v>
      </c>
      <c r="E25" s="104"/>
      <c r="F25" s="102"/>
      <c r="G25" s="103">
        <v>0</v>
      </c>
      <c r="H25" s="104"/>
      <c r="I25" s="102"/>
      <c r="J25" s="103">
        <f t="shared" ref="J25:J29" si="0">B25-D25-G25</f>
        <v>1110363.78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1678470</v>
      </c>
      <c r="C26" s="102"/>
      <c r="D26" s="103">
        <v>256037.99</v>
      </c>
      <c r="E26" s="104"/>
      <c r="F26" s="102"/>
      <c r="G26" s="103">
        <v>0</v>
      </c>
      <c r="H26" s="104"/>
      <c r="I26" s="102"/>
      <c r="J26" s="103">
        <f t="shared" si="0"/>
        <v>1422432.01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1936843.5</v>
      </c>
      <c r="C27" s="102"/>
      <c r="D27" s="103">
        <v>295451.07</v>
      </c>
      <c r="E27" s="104"/>
      <c r="F27" s="102"/>
      <c r="G27" s="103">
        <v>0</v>
      </c>
      <c r="H27" s="104"/>
      <c r="I27" s="102"/>
      <c r="J27" s="103">
        <f t="shared" si="0"/>
        <v>1641392.43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2045327.5</v>
      </c>
      <c r="C28" s="102"/>
      <c r="D28" s="103">
        <v>311999.58</v>
      </c>
      <c r="E28" s="104"/>
      <c r="F28" s="102"/>
      <c r="G28" s="103">
        <v>0</v>
      </c>
      <c r="H28" s="104"/>
      <c r="I28" s="102"/>
      <c r="J28" s="103">
        <f t="shared" si="0"/>
        <v>1733327.92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811392.5</v>
      </c>
      <c r="C29" s="102"/>
      <c r="D29" s="103">
        <v>123771.86</v>
      </c>
      <c r="E29" s="104"/>
      <c r="F29" s="102"/>
      <c r="G29" s="103">
        <v>0</v>
      </c>
      <c r="H29" s="104"/>
      <c r="I29" s="102"/>
      <c r="J29" s="103">
        <f t="shared" si="0"/>
        <v>687620.64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7782263</v>
      </c>
      <c r="C30" s="102"/>
      <c r="D30" s="103">
        <f>SUM(D25:F29)</f>
        <v>1187126.2200000002</v>
      </c>
      <c r="E30" s="104"/>
      <c r="F30" s="102"/>
      <c r="G30" s="103">
        <f>SUM(G25:I29)</f>
        <v>0</v>
      </c>
      <c r="H30" s="104"/>
      <c r="I30" s="102"/>
      <c r="J30" s="103">
        <f>B30-D30-G30</f>
        <v>6595136.7799999993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1329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49"/>
  <sheetViews>
    <sheetView zoomScale="115" workbookViewId="0">
      <selection activeCell="B31" sqref="B31:M31"/>
    </sheetView>
  </sheetViews>
  <sheetFormatPr defaultRowHeight="12.75" x14ac:dyDescent="0.2"/>
  <cols>
    <col min="1" max="1" width="11.570312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133</v>
      </c>
      <c r="B1" s="62" t="s">
        <v>185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79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 t="s">
        <v>147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410842</v>
      </c>
      <c r="C25" s="102"/>
      <c r="D25" s="103">
        <v>28359.1</v>
      </c>
      <c r="E25" s="104"/>
      <c r="F25" s="102"/>
      <c r="G25" s="103">
        <v>20448.349999999999</v>
      </c>
      <c r="H25" s="104"/>
      <c r="I25" s="102"/>
      <c r="J25" s="103">
        <f t="shared" ref="J25:J29" si="0">B25-D25-G25</f>
        <v>362034.55000000005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404409.5</v>
      </c>
      <c r="C26" s="102"/>
      <c r="D26" s="103">
        <v>26986.5</v>
      </c>
      <c r="E26" s="104"/>
      <c r="F26" s="102"/>
      <c r="G26" s="103">
        <v>20681.659999999996</v>
      </c>
      <c r="H26" s="104"/>
      <c r="I26" s="102"/>
      <c r="J26" s="103">
        <f t="shared" si="0"/>
        <v>356741.34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571581</v>
      </c>
      <c r="C27" s="102"/>
      <c r="D27" s="103">
        <v>28469.489999999998</v>
      </c>
      <c r="E27" s="104"/>
      <c r="F27" s="102"/>
      <c r="G27" s="103">
        <v>34995.300000000003</v>
      </c>
      <c r="H27" s="104"/>
      <c r="I27" s="102"/>
      <c r="J27" s="103">
        <f t="shared" si="0"/>
        <v>508116.21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528176.5</v>
      </c>
      <c r="C28" s="102"/>
      <c r="D28" s="103">
        <v>27454.519999999997</v>
      </c>
      <c r="E28" s="104"/>
      <c r="F28" s="102"/>
      <c r="G28" s="103">
        <v>31654.329999999998</v>
      </c>
      <c r="H28" s="104"/>
      <c r="I28" s="102"/>
      <c r="J28" s="103">
        <f t="shared" si="0"/>
        <v>469067.64999999997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160760</v>
      </c>
      <c r="C29" s="102"/>
      <c r="D29" s="103">
        <v>9177.2699999999986</v>
      </c>
      <c r="E29" s="104"/>
      <c r="F29" s="102"/>
      <c r="G29" s="103">
        <v>9145.25</v>
      </c>
      <c r="H29" s="104"/>
      <c r="I29" s="102"/>
      <c r="J29" s="103">
        <f t="shared" si="0"/>
        <v>142437.48000000001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2075769</v>
      </c>
      <c r="C30" s="102"/>
      <c r="D30" s="103">
        <f>SUM(D25:F29)</f>
        <v>120446.87999999999</v>
      </c>
      <c r="E30" s="104"/>
      <c r="F30" s="102"/>
      <c r="G30" s="103">
        <f>SUM(G25:I29)</f>
        <v>116924.89</v>
      </c>
      <c r="H30" s="104"/>
      <c r="I30" s="102"/>
      <c r="J30" s="103">
        <f>B30-D30-G30</f>
        <v>1838397.2300000002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543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5"/>
  <sheetViews>
    <sheetView zoomScale="115" workbookViewId="0">
      <selection activeCell="B31" sqref="B31:M31"/>
    </sheetView>
  </sheetViews>
  <sheetFormatPr defaultRowHeight="12.75" x14ac:dyDescent="0.2"/>
  <cols>
    <col min="1" max="1" width="12.85546875" customWidth="1"/>
    <col min="13" max="13" width="7" customWidth="1"/>
    <col min="15" max="15" width="11.28515625" bestFit="1" customWidth="1"/>
    <col min="16" max="19" width="10.140625" bestFit="1" customWidth="1"/>
  </cols>
  <sheetData>
    <row r="1" spans="1:18" ht="15" x14ac:dyDescent="0.2">
      <c r="A1" t="s">
        <v>98</v>
      </c>
      <c r="B1" s="62" t="s">
        <v>186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37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R13" s="2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19">
        <v>1118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5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5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5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5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5" x14ac:dyDescent="0.2">
      <c r="A25" s="58" t="s">
        <v>217</v>
      </c>
      <c r="B25" s="101">
        <v>205213</v>
      </c>
      <c r="C25" s="102"/>
      <c r="D25" s="103">
        <v>31303.65</v>
      </c>
      <c r="E25" s="104"/>
      <c r="F25" s="102"/>
      <c r="G25" s="103">
        <v>0</v>
      </c>
      <c r="H25" s="104"/>
      <c r="I25" s="102"/>
      <c r="J25" s="103">
        <f t="shared" ref="J25:J29" si="0">B25-D25-G25</f>
        <v>173909.35</v>
      </c>
      <c r="K25" s="104"/>
      <c r="L25" s="104"/>
      <c r="M25" s="102"/>
      <c r="N25" s="15"/>
      <c r="O25" s="29"/>
    </row>
    <row r="26" spans="1:15" x14ac:dyDescent="0.2">
      <c r="A26" s="58" t="s">
        <v>218</v>
      </c>
      <c r="B26" s="101">
        <v>291850.99</v>
      </c>
      <c r="C26" s="102"/>
      <c r="D26" s="103">
        <v>44519.59</v>
      </c>
      <c r="E26" s="104"/>
      <c r="F26" s="102"/>
      <c r="G26" s="103">
        <v>0</v>
      </c>
      <c r="H26" s="104"/>
      <c r="I26" s="102"/>
      <c r="J26" s="103">
        <f t="shared" si="0"/>
        <v>247331.4</v>
      </c>
      <c r="K26" s="104"/>
      <c r="L26" s="104"/>
      <c r="M26" s="102"/>
      <c r="N26" s="15"/>
      <c r="O26" s="29"/>
    </row>
    <row r="27" spans="1:15" x14ac:dyDescent="0.2">
      <c r="A27" s="58" t="s">
        <v>219</v>
      </c>
      <c r="B27" s="101">
        <v>300098.5</v>
      </c>
      <c r="C27" s="102"/>
      <c r="D27" s="103">
        <v>45777.66</v>
      </c>
      <c r="E27" s="104"/>
      <c r="F27" s="102"/>
      <c r="G27" s="103">
        <v>0</v>
      </c>
      <c r="H27" s="104"/>
      <c r="I27" s="102"/>
      <c r="J27" s="103">
        <f t="shared" si="0"/>
        <v>254320.84</v>
      </c>
      <c r="K27" s="104"/>
      <c r="L27" s="104"/>
      <c r="M27" s="102"/>
      <c r="N27" s="15"/>
      <c r="O27" s="29"/>
    </row>
    <row r="28" spans="1:15" x14ac:dyDescent="0.2">
      <c r="A28" s="58" t="s">
        <v>220</v>
      </c>
      <c r="B28" s="101">
        <v>363321.5</v>
      </c>
      <c r="C28" s="102"/>
      <c r="D28" s="103">
        <v>55421.83</v>
      </c>
      <c r="E28" s="104"/>
      <c r="F28" s="102"/>
      <c r="G28" s="103">
        <v>0</v>
      </c>
      <c r="H28" s="104"/>
      <c r="I28" s="102"/>
      <c r="J28" s="103">
        <f t="shared" si="0"/>
        <v>307899.67</v>
      </c>
      <c r="K28" s="104"/>
      <c r="L28" s="104"/>
      <c r="M28" s="102"/>
      <c r="N28" s="15"/>
      <c r="O28" s="29"/>
    </row>
    <row r="29" spans="1:15" x14ac:dyDescent="0.2">
      <c r="A29" s="58" t="s">
        <v>221</v>
      </c>
      <c r="B29" s="101">
        <v>114539.25</v>
      </c>
      <c r="C29" s="102"/>
      <c r="D29" s="103">
        <v>17472.04</v>
      </c>
      <c r="E29" s="104"/>
      <c r="F29" s="102"/>
      <c r="G29" s="103">
        <v>0</v>
      </c>
      <c r="H29" s="104"/>
      <c r="I29" s="102"/>
      <c r="J29" s="103">
        <f t="shared" si="0"/>
        <v>97067.209999999992</v>
      </c>
      <c r="K29" s="104"/>
      <c r="L29" s="104"/>
      <c r="M29" s="102"/>
      <c r="N29" s="15"/>
      <c r="O29" s="29"/>
    </row>
    <row r="30" spans="1:15" ht="13.5" thickBot="1" x14ac:dyDescent="0.25">
      <c r="A30" s="59" t="s">
        <v>86</v>
      </c>
      <c r="B30" s="101">
        <f>SUM(B25:C29)</f>
        <v>1275023.24</v>
      </c>
      <c r="C30" s="102"/>
      <c r="D30" s="103">
        <f>SUM(D25:F29)</f>
        <v>194494.77</v>
      </c>
      <c r="E30" s="104"/>
      <c r="F30" s="102"/>
      <c r="G30" s="103">
        <f>SUM(G25:I29)</f>
        <v>0</v>
      </c>
      <c r="H30" s="104"/>
      <c r="I30" s="102"/>
      <c r="J30" s="103">
        <f>B30-D30-G30</f>
        <v>1080528.47</v>
      </c>
      <c r="K30" s="104"/>
      <c r="L30" s="104"/>
      <c r="M30" s="102"/>
      <c r="N30" s="13"/>
      <c r="O30" s="29"/>
    </row>
    <row r="31" spans="1:15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</row>
    <row r="32" spans="1:15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Q33" s="23"/>
      <c r="R33" s="23"/>
    </row>
    <row r="34" spans="1:19" ht="13.5" thickBot="1" x14ac:dyDescent="0.25">
      <c r="A34" s="17"/>
      <c r="B34" s="98">
        <v>233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0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P37" s="2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P40" s="23"/>
      <c r="Q40" s="23"/>
      <c r="R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O41" s="23"/>
      <c r="P41" s="23"/>
      <c r="Q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</row>
    <row r="45" spans="1:19" x14ac:dyDescent="0.2">
      <c r="Q45" s="23"/>
    </row>
  </sheetData>
  <mergeCells count="35">
    <mergeCell ref="B23:C23"/>
    <mergeCell ref="D25:F25"/>
    <mergeCell ref="G23:I23"/>
    <mergeCell ref="B24:C24"/>
    <mergeCell ref="B25:C25"/>
    <mergeCell ref="J23:M23"/>
    <mergeCell ref="J25:M25"/>
    <mergeCell ref="D24:F24"/>
    <mergeCell ref="G24:I24"/>
    <mergeCell ref="J24:M24"/>
    <mergeCell ref="G25:I25"/>
    <mergeCell ref="D23:F23"/>
    <mergeCell ref="B28:C28"/>
    <mergeCell ref="D28:F28"/>
    <mergeCell ref="G28:I28"/>
    <mergeCell ref="J28:M28"/>
    <mergeCell ref="B26:C26"/>
    <mergeCell ref="D26:F26"/>
    <mergeCell ref="G26:I26"/>
    <mergeCell ref="J26:M26"/>
    <mergeCell ref="B27:C27"/>
    <mergeCell ref="D27:F27"/>
    <mergeCell ref="G27:I27"/>
    <mergeCell ref="J27:M27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paperSize="9" scale="8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S45"/>
  <sheetViews>
    <sheetView zoomScale="115" workbookViewId="0">
      <selection activeCell="B31" sqref="B31:M31"/>
    </sheetView>
  </sheetViews>
  <sheetFormatPr defaultRowHeight="12.75" x14ac:dyDescent="0.2"/>
  <cols>
    <col min="1" max="1" width="12.28515625" customWidth="1"/>
    <col min="13" max="13" width="7" customWidth="1"/>
    <col min="15" max="15" width="11.28515625" bestFit="1" customWidth="1"/>
    <col min="16" max="19" width="10.140625" bestFit="1" customWidth="1"/>
  </cols>
  <sheetData>
    <row r="1" spans="1:18" ht="15" x14ac:dyDescent="0.2">
      <c r="A1" s="64" t="s">
        <v>150</v>
      </c>
      <c r="B1" s="62" t="s">
        <v>187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60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R13" s="2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19">
        <v>3012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5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5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5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5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5" x14ac:dyDescent="0.2">
      <c r="A25" s="58" t="s">
        <v>217</v>
      </c>
      <c r="B25" s="101">
        <v>563260.99</v>
      </c>
      <c r="C25" s="102"/>
      <c r="D25" s="103">
        <v>31916.729999999996</v>
      </c>
      <c r="E25" s="104"/>
      <c r="F25" s="102"/>
      <c r="G25" s="103">
        <v>32184.479999999996</v>
      </c>
      <c r="H25" s="104"/>
      <c r="I25" s="102"/>
      <c r="J25" s="103">
        <f t="shared" ref="J25:J29" si="0">B25-D25-G25</f>
        <v>499159.78</v>
      </c>
      <c r="K25" s="104"/>
      <c r="L25" s="104"/>
      <c r="M25" s="102"/>
      <c r="N25" s="15"/>
      <c r="O25" s="29"/>
    </row>
    <row r="26" spans="1:15" x14ac:dyDescent="0.2">
      <c r="A26" s="58" t="s">
        <v>218</v>
      </c>
      <c r="B26" s="101">
        <v>596043</v>
      </c>
      <c r="C26" s="102"/>
      <c r="D26" s="103">
        <v>37117.06</v>
      </c>
      <c r="E26" s="104"/>
      <c r="F26" s="102"/>
      <c r="G26" s="103">
        <v>32065.54</v>
      </c>
      <c r="H26" s="104"/>
      <c r="I26" s="102"/>
      <c r="J26" s="103">
        <f t="shared" si="0"/>
        <v>526860.39999999991</v>
      </c>
      <c r="K26" s="104"/>
      <c r="L26" s="104"/>
      <c r="M26" s="102"/>
      <c r="N26" s="15"/>
      <c r="O26" s="29"/>
    </row>
    <row r="27" spans="1:15" x14ac:dyDescent="0.2">
      <c r="A27" s="58" t="s">
        <v>219</v>
      </c>
      <c r="B27" s="101">
        <v>472161.5</v>
      </c>
      <c r="C27" s="102"/>
      <c r="D27" s="103">
        <v>29309.559999999998</v>
      </c>
      <c r="E27" s="104"/>
      <c r="F27" s="102"/>
      <c r="G27" s="103">
        <v>25456.449999999997</v>
      </c>
      <c r="H27" s="104"/>
      <c r="I27" s="102"/>
      <c r="J27" s="103">
        <f t="shared" si="0"/>
        <v>417395.49</v>
      </c>
      <c r="K27" s="104"/>
      <c r="L27" s="104"/>
      <c r="M27" s="102"/>
      <c r="N27" s="15"/>
      <c r="O27" s="29"/>
    </row>
    <row r="28" spans="1:15" x14ac:dyDescent="0.2">
      <c r="A28" s="58" t="s">
        <v>220</v>
      </c>
      <c r="B28" s="101">
        <v>685375.5</v>
      </c>
      <c r="C28" s="102"/>
      <c r="D28" s="103">
        <v>43083.4</v>
      </c>
      <c r="E28" s="104"/>
      <c r="F28" s="102"/>
      <c r="G28" s="103">
        <v>36630.929999999993</v>
      </c>
      <c r="H28" s="104"/>
      <c r="I28" s="102"/>
      <c r="J28" s="103">
        <f t="shared" si="0"/>
        <v>605661.16999999993</v>
      </c>
      <c r="K28" s="104"/>
      <c r="L28" s="104"/>
      <c r="M28" s="102"/>
      <c r="N28" s="15"/>
      <c r="O28" s="29"/>
    </row>
    <row r="29" spans="1:15" x14ac:dyDescent="0.2">
      <c r="A29" s="58" t="s">
        <v>221</v>
      </c>
      <c r="B29" s="101">
        <v>253711</v>
      </c>
      <c r="C29" s="102"/>
      <c r="D29" s="103">
        <v>14457.05</v>
      </c>
      <c r="E29" s="104"/>
      <c r="F29" s="102"/>
      <c r="G29" s="103">
        <v>14448.869999999999</v>
      </c>
      <c r="H29" s="104"/>
      <c r="I29" s="102"/>
      <c r="J29" s="103">
        <f t="shared" si="0"/>
        <v>224805.08000000002</v>
      </c>
      <c r="K29" s="104"/>
      <c r="L29" s="104"/>
      <c r="M29" s="102"/>
      <c r="N29" s="15"/>
      <c r="O29" s="29"/>
    </row>
    <row r="30" spans="1:15" ht="13.5" thickBot="1" x14ac:dyDescent="0.25">
      <c r="A30" s="59" t="s">
        <v>86</v>
      </c>
      <c r="B30" s="101">
        <f>SUM(B25:C29)</f>
        <v>2570551.9900000002</v>
      </c>
      <c r="C30" s="102"/>
      <c r="D30" s="103">
        <f>SUM(D25:F29)</f>
        <v>155883.79999999999</v>
      </c>
      <c r="E30" s="104"/>
      <c r="F30" s="102"/>
      <c r="G30" s="103">
        <f>SUM(G25:I29)</f>
        <v>140786.26999999999</v>
      </c>
      <c r="H30" s="104"/>
      <c r="I30" s="102"/>
      <c r="J30" s="103">
        <f>B30-D30-G30</f>
        <v>2273881.9200000004</v>
      </c>
      <c r="K30" s="104"/>
      <c r="L30" s="104"/>
      <c r="M30" s="102"/>
      <c r="N30" s="13"/>
      <c r="O30" s="29"/>
    </row>
    <row r="31" spans="1:15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</row>
    <row r="32" spans="1:15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Q33" s="23"/>
      <c r="R33" s="23"/>
    </row>
    <row r="34" spans="1:19" ht="13.5" thickBot="1" x14ac:dyDescent="0.25">
      <c r="A34" s="17"/>
      <c r="B34" s="98">
        <v>640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0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P37" s="2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P40" s="23"/>
      <c r="Q40" s="23"/>
      <c r="R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O41" s="23"/>
      <c r="P41" s="23"/>
      <c r="Q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</row>
    <row r="45" spans="1:19" x14ac:dyDescent="0.2">
      <c r="Q45" s="23"/>
    </row>
  </sheetData>
  <mergeCells count="35">
    <mergeCell ref="B32:E32"/>
    <mergeCell ref="B33:E33"/>
    <mergeCell ref="B34:E34"/>
    <mergeCell ref="B29:C29"/>
    <mergeCell ref="D29:F29"/>
    <mergeCell ref="G29:I29"/>
    <mergeCell ref="J29:M29"/>
    <mergeCell ref="B30:C30"/>
    <mergeCell ref="D30:F30"/>
    <mergeCell ref="G30:I30"/>
    <mergeCell ref="J30:M30"/>
    <mergeCell ref="B27:C27"/>
    <mergeCell ref="D27:F27"/>
    <mergeCell ref="G27:I27"/>
    <mergeCell ref="J27:M27"/>
    <mergeCell ref="B28:C28"/>
    <mergeCell ref="D28:F28"/>
    <mergeCell ref="G28:I28"/>
    <mergeCell ref="J28:M28"/>
    <mergeCell ref="B25:C25"/>
    <mergeCell ref="D25:F25"/>
    <mergeCell ref="G25:I25"/>
    <mergeCell ref="J25:M25"/>
    <mergeCell ref="B26:C26"/>
    <mergeCell ref="D26:F26"/>
    <mergeCell ref="G26:I26"/>
    <mergeCell ref="J26:M26"/>
    <mergeCell ref="B23:C23"/>
    <mergeCell ref="D23:F23"/>
    <mergeCell ref="G23:I23"/>
    <mergeCell ref="J23:M23"/>
    <mergeCell ref="B24:C24"/>
    <mergeCell ref="D24:F24"/>
    <mergeCell ref="G24:I24"/>
    <mergeCell ref="J24:M24"/>
  </mergeCells>
  <pageMargins left="0.75" right="0.75" top="1" bottom="1" header="0.5" footer="0.5"/>
  <pageSetup paperSize="9" scale="8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44"/>
  <sheetViews>
    <sheetView zoomScale="115" workbookViewId="0">
      <selection activeCell="B31" sqref="B31:M31"/>
    </sheetView>
  </sheetViews>
  <sheetFormatPr defaultRowHeight="12.75" x14ac:dyDescent="0.2"/>
  <cols>
    <col min="1" max="1" width="12.140625" customWidth="1"/>
    <col min="13" max="13" width="7.7109375" customWidth="1"/>
    <col min="15" max="16" width="11.28515625" bestFit="1" customWidth="1"/>
    <col min="17" max="18" width="10.140625" bestFit="1" customWidth="1"/>
  </cols>
  <sheetData>
    <row r="1" spans="1:14" ht="15" x14ac:dyDescent="0.2">
      <c r="A1" t="s">
        <v>99</v>
      </c>
      <c r="B1" s="62" t="s">
        <v>188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1116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P24" s="29"/>
    </row>
    <row r="25" spans="1:17" x14ac:dyDescent="0.2">
      <c r="A25" s="58" t="s">
        <v>217</v>
      </c>
      <c r="B25" s="101">
        <v>844749</v>
      </c>
      <c r="C25" s="102"/>
      <c r="D25" s="103">
        <v>128831.09</v>
      </c>
      <c r="E25" s="104"/>
      <c r="F25" s="102"/>
      <c r="G25" s="103">
        <v>17.27</v>
      </c>
      <c r="H25" s="104"/>
      <c r="I25" s="102"/>
      <c r="J25" s="103">
        <f t="shared" ref="J25:J29" si="0">B25-D25-G25</f>
        <v>715900.64</v>
      </c>
      <c r="K25" s="104"/>
      <c r="L25" s="104"/>
      <c r="M25" s="102"/>
      <c r="N25" s="15"/>
      <c r="O25" s="29"/>
      <c r="P25" s="29"/>
    </row>
    <row r="26" spans="1:17" x14ac:dyDescent="0.2">
      <c r="A26" s="58" t="s">
        <v>218</v>
      </c>
      <c r="B26" s="101">
        <v>795078</v>
      </c>
      <c r="C26" s="102"/>
      <c r="D26" s="103">
        <v>121283.27000000002</v>
      </c>
      <c r="E26" s="104"/>
      <c r="F26" s="102"/>
      <c r="G26" s="103">
        <v>0</v>
      </c>
      <c r="H26" s="104"/>
      <c r="I26" s="102"/>
      <c r="J26" s="103">
        <f t="shared" si="0"/>
        <v>673794.73</v>
      </c>
      <c r="K26" s="104"/>
      <c r="L26" s="104"/>
      <c r="M26" s="102"/>
      <c r="N26" s="15"/>
      <c r="O26" s="29"/>
      <c r="P26" s="29"/>
    </row>
    <row r="27" spans="1:17" x14ac:dyDescent="0.2">
      <c r="A27" s="58" t="s">
        <v>219</v>
      </c>
      <c r="B27" s="101">
        <v>1058057</v>
      </c>
      <c r="C27" s="102"/>
      <c r="D27" s="103">
        <v>161398.68</v>
      </c>
      <c r="E27" s="104"/>
      <c r="F27" s="102"/>
      <c r="G27" s="103">
        <v>0</v>
      </c>
      <c r="H27" s="104"/>
      <c r="I27" s="102"/>
      <c r="J27" s="103">
        <f t="shared" si="0"/>
        <v>896658.32000000007</v>
      </c>
      <c r="K27" s="104"/>
      <c r="L27" s="104"/>
      <c r="M27" s="102"/>
      <c r="N27" s="15"/>
      <c r="O27" s="29"/>
      <c r="P27" s="29"/>
    </row>
    <row r="28" spans="1:17" x14ac:dyDescent="0.2">
      <c r="A28" s="58" t="s">
        <v>220</v>
      </c>
      <c r="B28" s="101">
        <v>1235634</v>
      </c>
      <c r="C28" s="102"/>
      <c r="D28" s="103">
        <v>188486.91</v>
      </c>
      <c r="E28" s="104"/>
      <c r="F28" s="102"/>
      <c r="G28" s="103">
        <v>0</v>
      </c>
      <c r="H28" s="104"/>
      <c r="I28" s="102"/>
      <c r="J28" s="103">
        <f t="shared" si="0"/>
        <v>1047147.09</v>
      </c>
      <c r="K28" s="104"/>
      <c r="L28" s="104"/>
      <c r="M28" s="102"/>
      <c r="N28" s="15"/>
      <c r="O28" s="29"/>
      <c r="P28" s="29"/>
    </row>
    <row r="29" spans="1:17" x14ac:dyDescent="0.2">
      <c r="A29" s="58" t="s">
        <v>221</v>
      </c>
      <c r="B29" s="101">
        <v>526651</v>
      </c>
      <c r="C29" s="102"/>
      <c r="D29" s="103">
        <v>80336.72</v>
      </c>
      <c r="E29" s="104"/>
      <c r="F29" s="102"/>
      <c r="G29" s="103">
        <v>0</v>
      </c>
      <c r="H29" s="104"/>
      <c r="I29" s="102"/>
      <c r="J29" s="103">
        <f t="shared" si="0"/>
        <v>446314.28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4460169</v>
      </c>
      <c r="C30" s="102"/>
      <c r="D30" s="103">
        <f>SUM(D25:F29)</f>
        <v>680336.67</v>
      </c>
      <c r="E30" s="104"/>
      <c r="F30" s="102"/>
      <c r="G30" s="103">
        <f>SUM(G25:I29)</f>
        <v>17.27</v>
      </c>
      <c r="H30" s="104"/>
      <c r="I30" s="102"/>
      <c r="J30" s="103">
        <f>B30-D30-G30</f>
        <v>3779815.06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P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Q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  <c r="Q33" s="23"/>
    </row>
    <row r="34" spans="1:18" ht="13.5" thickBot="1" x14ac:dyDescent="0.25">
      <c r="A34" s="17"/>
      <c r="B34" s="98">
        <v>865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8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mergeCells count="35">
    <mergeCell ref="B23:C23"/>
    <mergeCell ref="D25:F25"/>
    <mergeCell ref="G23:I23"/>
    <mergeCell ref="B24:C24"/>
    <mergeCell ref="B25:C25"/>
    <mergeCell ref="J23:M23"/>
    <mergeCell ref="J25:M25"/>
    <mergeCell ref="D24:F24"/>
    <mergeCell ref="G24:I24"/>
    <mergeCell ref="J24:M24"/>
    <mergeCell ref="G25:I25"/>
    <mergeCell ref="D23:F23"/>
    <mergeCell ref="B28:C28"/>
    <mergeCell ref="D28:F28"/>
    <mergeCell ref="G28:I28"/>
    <mergeCell ref="J28:M28"/>
    <mergeCell ref="B26:C26"/>
    <mergeCell ref="D26:F26"/>
    <mergeCell ref="G26:I26"/>
    <mergeCell ref="J26:M26"/>
    <mergeCell ref="B27:C27"/>
    <mergeCell ref="D27:F27"/>
    <mergeCell ref="G27:I27"/>
    <mergeCell ref="J27:M27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paperSize="9" scale="8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44"/>
  <sheetViews>
    <sheetView zoomScale="115" workbookViewId="0">
      <selection activeCell="B31" sqref="B31:M31"/>
    </sheetView>
  </sheetViews>
  <sheetFormatPr defaultRowHeight="12.75" x14ac:dyDescent="0.2"/>
  <cols>
    <col min="1" max="1" width="11.5703125" customWidth="1"/>
    <col min="4" max="4" width="10" bestFit="1" customWidth="1"/>
    <col min="7" max="7" width="10" bestFit="1" customWidth="1"/>
    <col min="13" max="13" width="7.7109375" customWidth="1"/>
    <col min="15" max="15" width="12.85546875" bestFit="1" customWidth="1"/>
    <col min="16" max="18" width="11.7109375" bestFit="1" customWidth="1"/>
  </cols>
  <sheetData>
    <row r="1" spans="1:14" ht="15" x14ac:dyDescent="0.2">
      <c r="A1" t="s">
        <v>120</v>
      </c>
      <c r="B1" s="62" t="s">
        <v>189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 t="s">
        <v>72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ht="13.5" customHeight="1" x14ac:dyDescent="0.2">
      <c r="A25" s="58" t="s">
        <v>217</v>
      </c>
      <c r="B25" s="101">
        <v>2302525.04</v>
      </c>
      <c r="C25" s="102"/>
      <c r="D25" s="103">
        <v>351232.89</v>
      </c>
      <c r="E25" s="104"/>
      <c r="F25" s="102"/>
      <c r="G25" s="103">
        <v>0</v>
      </c>
      <c r="H25" s="104"/>
      <c r="I25" s="102"/>
      <c r="J25" s="103">
        <f t="shared" ref="J25:J29" si="0">B25-D25-G25</f>
        <v>1951292.15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2555097</v>
      </c>
      <c r="C26" s="102"/>
      <c r="D26" s="103">
        <v>389760.61</v>
      </c>
      <c r="E26" s="104"/>
      <c r="F26" s="102"/>
      <c r="G26" s="103">
        <v>0</v>
      </c>
      <c r="H26" s="104"/>
      <c r="I26" s="102"/>
      <c r="J26" s="103">
        <f t="shared" si="0"/>
        <v>2165336.39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2324052</v>
      </c>
      <c r="C27" s="102"/>
      <c r="D27" s="103">
        <v>354516.68</v>
      </c>
      <c r="E27" s="104"/>
      <c r="F27" s="102"/>
      <c r="G27" s="103">
        <v>0</v>
      </c>
      <c r="H27" s="104"/>
      <c r="I27" s="102"/>
      <c r="J27" s="103">
        <f t="shared" si="0"/>
        <v>1969535.32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2328222.5</v>
      </c>
      <c r="C28" s="102"/>
      <c r="D28" s="103">
        <v>355152.87000000005</v>
      </c>
      <c r="E28" s="104"/>
      <c r="F28" s="102"/>
      <c r="G28" s="103">
        <v>0</v>
      </c>
      <c r="H28" s="104"/>
      <c r="I28" s="102"/>
      <c r="J28" s="103">
        <f t="shared" si="0"/>
        <v>1973069.63</v>
      </c>
      <c r="K28" s="104"/>
      <c r="L28" s="104"/>
      <c r="M28" s="102"/>
      <c r="N28" s="15"/>
      <c r="O28" s="29"/>
      <c r="P28" s="23"/>
    </row>
    <row r="29" spans="1:17" x14ac:dyDescent="0.2">
      <c r="A29" s="58" t="s">
        <v>221</v>
      </c>
      <c r="B29" s="101">
        <v>1312645.5</v>
      </c>
      <c r="C29" s="102"/>
      <c r="D29" s="103">
        <v>200234.17</v>
      </c>
      <c r="E29" s="104"/>
      <c r="F29" s="102"/>
      <c r="G29" s="103">
        <v>0</v>
      </c>
      <c r="H29" s="104"/>
      <c r="I29" s="102"/>
      <c r="J29" s="103">
        <f t="shared" si="0"/>
        <v>1112411.33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10822542.039999999</v>
      </c>
      <c r="C30" s="102"/>
      <c r="D30" s="103">
        <f>SUM(D25:F29)</f>
        <v>1650897.22</v>
      </c>
      <c r="E30" s="104"/>
      <c r="F30" s="102"/>
      <c r="G30" s="103">
        <f>SUM(G25:I29)</f>
        <v>0</v>
      </c>
      <c r="H30" s="104"/>
      <c r="I30" s="102"/>
      <c r="J30" s="103">
        <f>B30-D30-G30</f>
        <v>9171644.8199999984</v>
      </c>
      <c r="K30" s="104"/>
      <c r="L30" s="104"/>
      <c r="M30" s="102"/>
      <c r="N30" s="13"/>
      <c r="O30" s="29"/>
      <c r="P30" s="23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9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8" ht="13.5" thickBot="1" x14ac:dyDescent="0.25">
      <c r="A34" s="17"/>
      <c r="B34" s="98">
        <v>1865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O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23"/>
      <c r="P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Q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  <c r="Q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  <c r="R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P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mergeCells count="35">
    <mergeCell ref="B23:C23"/>
    <mergeCell ref="D25:F25"/>
    <mergeCell ref="G23:I23"/>
    <mergeCell ref="B24:C24"/>
    <mergeCell ref="B25:C25"/>
    <mergeCell ref="J23:M23"/>
    <mergeCell ref="J25:M25"/>
    <mergeCell ref="D24:F24"/>
    <mergeCell ref="G24:I24"/>
    <mergeCell ref="J24:M24"/>
    <mergeCell ref="G25:I25"/>
    <mergeCell ref="D23:F23"/>
    <mergeCell ref="B28:C28"/>
    <mergeCell ref="D28:F28"/>
    <mergeCell ref="G28:I28"/>
    <mergeCell ref="J28:M28"/>
    <mergeCell ref="B26:C26"/>
    <mergeCell ref="D26:F26"/>
    <mergeCell ref="G26:I26"/>
    <mergeCell ref="J26:M26"/>
    <mergeCell ref="B27:C27"/>
    <mergeCell ref="D27:F27"/>
    <mergeCell ref="G27:I27"/>
    <mergeCell ref="J27:M27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44"/>
  <sheetViews>
    <sheetView zoomScale="115" workbookViewId="0">
      <selection activeCell="A30" sqref="A30:XFD30"/>
    </sheetView>
  </sheetViews>
  <sheetFormatPr defaultRowHeight="12.75" x14ac:dyDescent="0.2"/>
  <cols>
    <col min="1" max="1" width="12.140625" customWidth="1"/>
    <col min="3" max="3" width="11.7109375" customWidth="1"/>
    <col min="7" max="7" width="10" bestFit="1" customWidth="1"/>
    <col min="9" max="9" width="10" bestFit="1" customWidth="1"/>
    <col min="13" max="13" width="9" customWidth="1"/>
    <col min="15" max="15" width="11.7109375" bestFit="1" customWidth="1"/>
    <col min="16" max="16" width="12.85546875" bestFit="1" customWidth="1"/>
    <col min="17" max="17" width="11.7109375" bestFit="1" customWidth="1"/>
  </cols>
  <sheetData>
    <row r="1" spans="1:14" ht="15" x14ac:dyDescent="0.2">
      <c r="A1" s="64" t="s">
        <v>144</v>
      </c>
      <c r="B1" s="62" t="s">
        <v>163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41183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37" t="s">
        <v>53</v>
      </c>
      <c r="B8" s="38"/>
      <c r="C8" s="38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60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8022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2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2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7" s="7" customFormat="1" x14ac:dyDescent="0.2">
      <c r="A25" s="58" t="s">
        <v>217</v>
      </c>
      <c r="B25" s="101">
        <v>1090959.5</v>
      </c>
      <c r="C25" s="102"/>
      <c r="D25" s="103">
        <v>58150.44</v>
      </c>
      <c r="E25" s="104"/>
      <c r="F25" s="102"/>
      <c r="G25" s="103">
        <v>64522.850000000006</v>
      </c>
      <c r="H25" s="104"/>
      <c r="I25" s="102"/>
      <c r="J25" s="103">
        <f t="shared" ref="J25:J29" si="0">B25-D25-G25</f>
        <v>968286.21000000008</v>
      </c>
      <c r="K25" s="104"/>
      <c r="L25" s="104"/>
      <c r="M25" s="102"/>
      <c r="N25" s="15"/>
    </row>
    <row r="26" spans="1:17" s="7" customFormat="1" x14ac:dyDescent="0.2">
      <c r="A26" s="58" t="s">
        <v>218</v>
      </c>
      <c r="B26" s="101">
        <v>838908.5</v>
      </c>
      <c r="C26" s="102"/>
      <c r="D26" s="103">
        <v>52331.479999999996</v>
      </c>
      <c r="E26" s="104"/>
      <c r="F26" s="102"/>
      <c r="G26" s="103">
        <v>45076.880000000005</v>
      </c>
      <c r="H26" s="104"/>
      <c r="I26" s="102"/>
      <c r="J26" s="103">
        <f t="shared" si="0"/>
        <v>741500.14</v>
      </c>
      <c r="K26" s="104"/>
      <c r="L26" s="104"/>
      <c r="M26" s="102"/>
      <c r="N26" s="15"/>
    </row>
    <row r="27" spans="1:17" s="7" customFormat="1" x14ac:dyDescent="0.2">
      <c r="A27" s="58" t="s">
        <v>219</v>
      </c>
      <c r="B27" s="101">
        <v>1084778</v>
      </c>
      <c r="C27" s="102"/>
      <c r="D27" s="103">
        <v>64584.619999999995</v>
      </c>
      <c r="E27" s="104"/>
      <c r="F27" s="102"/>
      <c r="G27" s="103">
        <v>60126.36</v>
      </c>
      <c r="H27" s="104"/>
      <c r="I27" s="102"/>
      <c r="J27" s="103">
        <f t="shared" si="0"/>
        <v>960067.02</v>
      </c>
      <c r="K27" s="104"/>
      <c r="L27" s="104"/>
      <c r="M27" s="102"/>
      <c r="N27" s="15"/>
    </row>
    <row r="28" spans="1:17" s="7" customFormat="1" x14ac:dyDescent="0.2">
      <c r="A28" s="58" t="s">
        <v>220</v>
      </c>
      <c r="B28" s="101">
        <v>1046143.5</v>
      </c>
      <c r="C28" s="102"/>
      <c r="D28" s="103">
        <v>61428.060000000005</v>
      </c>
      <c r="E28" s="104"/>
      <c r="F28" s="102"/>
      <c r="G28" s="103">
        <v>58495.430000000008</v>
      </c>
      <c r="H28" s="104"/>
      <c r="I28" s="102"/>
      <c r="J28" s="103">
        <f t="shared" si="0"/>
        <v>926220.00999999989</v>
      </c>
      <c r="K28" s="104"/>
      <c r="L28" s="104"/>
      <c r="M28" s="102"/>
      <c r="N28" s="15"/>
    </row>
    <row r="29" spans="1:17" s="7" customFormat="1" x14ac:dyDescent="0.2">
      <c r="A29" s="58" t="s">
        <v>221</v>
      </c>
      <c r="B29" s="101">
        <v>393248.4</v>
      </c>
      <c r="C29" s="102"/>
      <c r="D29" s="103">
        <v>15405.86</v>
      </c>
      <c r="E29" s="104"/>
      <c r="F29" s="102"/>
      <c r="G29" s="103">
        <v>26568.600000000002</v>
      </c>
      <c r="H29" s="104"/>
      <c r="I29" s="102"/>
      <c r="J29" s="103">
        <f t="shared" si="0"/>
        <v>351273.94000000006</v>
      </c>
      <c r="K29" s="104"/>
      <c r="L29" s="104"/>
      <c r="M29" s="102"/>
      <c r="N29" s="15"/>
    </row>
    <row r="30" spans="1:17" s="7" customFormat="1" ht="13.5" thickBot="1" x14ac:dyDescent="0.25">
      <c r="A30" s="59" t="s">
        <v>86</v>
      </c>
      <c r="B30" s="101">
        <f>SUM(B25:C29)</f>
        <v>4454037.9000000004</v>
      </c>
      <c r="C30" s="102"/>
      <c r="D30" s="103">
        <f>SUM(D25:F29)</f>
        <v>251900.45999999996</v>
      </c>
      <c r="E30" s="104"/>
      <c r="F30" s="102"/>
      <c r="G30" s="103">
        <f>SUM(G25:I29)</f>
        <v>254790.12000000002</v>
      </c>
      <c r="H30" s="104"/>
      <c r="I30" s="102"/>
      <c r="J30" s="103">
        <f>B30-D30-G30</f>
        <v>3947347.3200000003</v>
      </c>
      <c r="K30" s="104"/>
      <c r="L30" s="104"/>
      <c r="M30" s="102"/>
      <c r="N30" s="15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7" s="7" customFormat="1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5"/>
    </row>
    <row r="33" spans="1:16" s="7" customFormat="1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5"/>
    </row>
    <row r="34" spans="1:16" s="7" customFormat="1" ht="13.5" thickBot="1" x14ac:dyDescent="0.25">
      <c r="A34" s="17"/>
      <c r="B34" s="98">
        <v>1152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5"/>
    </row>
    <row r="35" spans="1:16" s="7" customFormat="1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5"/>
    </row>
    <row r="36" spans="1:16" s="7" customForma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5"/>
    </row>
    <row r="37" spans="1:16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6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6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6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6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6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6" x14ac:dyDescent="0.2">
      <c r="P44" s="23"/>
    </row>
  </sheetData>
  <mergeCells count="35">
    <mergeCell ref="B32:E32"/>
    <mergeCell ref="B33:E33"/>
    <mergeCell ref="B34:E34"/>
    <mergeCell ref="B29:C29"/>
    <mergeCell ref="D29:F29"/>
    <mergeCell ref="G29:I29"/>
    <mergeCell ref="J29:M29"/>
    <mergeCell ref="B30:C30"/>
    <mergeCell ref="D30:F30"/>
    <mergeCell ref="G30:I30"/>
    <mergeCell ref="J30:M30"/>
    <mergeCell ref="B27:C27"/>
    <mergeCell ref="D27:F27"/>
    <mergeCell ref="G27:I27"/>
    <mergeCell ref="J27:M27"/>
    <mergeCell ref="B28:C28"/>
    <mergeCell ref="D28:F28"/>
    <mergeCell ref="G28:I28"/>
    <mergeCell ref="J28:M28"/>
    <mergeCell ref="B25:C25"/>
    <mergeCell ref="D25:F25"/>
    <mergeCell ref="G25:I25"/>
    <mergeCell ref="J25:M25"/>
    <mergeCell ref="B26:C26"/>
    <mergeCell ref="D26:F26"/>
    <mergeCell ref="G26:I26"/>
    <mergeCell ref="J26:M26"/>
    <mergeCell ref="B23:C23"/>
    <mergeCell ref="D23:F23"/>
    <mergeCell ref="G23:I23"/>
    <mergeCell ref="J23:M23"/>
    <mergeCell ref="B24:C24"/>
    <mergeCell ref="D24:F24"/>
    <mergeCell ref="G24:I24"/>
    <mergeCell ref="J24:M24"/>
  </mergeCells>
  <pageMargins left="0.74803149606299213" right="0.74803149606299213" top="0.98425196850393704" bottom="0.59055118110236227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5"/>
  <sheetViews>
    <sheetView zoomScale="115" workbookViewId="0">
      <selection activeCell="B31" sqref="B31:M31"/>
    </sheetView>
  </sheetViews>
  <sheetFormatPr defaultRowHeight="12.75" x14ac:dyDescent="0.2"/>
  <cols>
    <col min="1" max="1" width="14.85546875" customWidth="1"/>
    <col min="15" max="15" width="11.28515625" bestFit="1" customWidth="1"/>
    <col min="16" max="19" width="10.140625" bestFit="1" customWidth="1"/>
  </cols>
  <sheetData>
    <row r="1" spans="1:18" ht="15" x14ac:dyDescent="0.2">
      <c r="A1" t="s">
        <v>102</v>
      </c>
      <c r="B1" s="62" t="s">
        <v>190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20">
        <v>39767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35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R13" s="2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19">
        <v>1122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5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5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5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5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5" x14ac:dyDescent="0.2">
      <c r="A25" s="58" t="s">
        <v>217</v>
      </c>
      <c r="B25" s="101">
        <v>458209</v>
      </c>
      <c r="C25" s="102"/>
      <c r="D25" s="103">
        <v>69896.260000000009</v>
      </c>
      <c r="E25" s="104"/>
      <c r="F25" s="102"/>
      <c r="G25" s="103">
        <v>0</v>
      </c>
      <c r="H25" s="104"/>
      <c r="I25" s="102"/>
      <c r="J25" s="103">
        <f t="shared" ref="J25:J29" si="0">B25-D25-G25</f>
        <v>388312.74</v>
      </c>
      <c r="K25" s="104"/>
      <c r="L25" s="104"/>
      <c r="M25" s="102"/>
      <c r="N25" s="15"/>
      <c r="O25" s="29"/>
    </row>
    <row r="26" spans="1:15" x14ac:dyDescent="0.2">
      <c r="A26" s="58" t="s">
        <v>218</v>
      </c>
      <c r="B26" s="101">
        <v>590633.5</v>
      </c>
      <c r="C26" s="102"/>
      <c r="D26" s="103">
        <v>90096.6</v>
      </c>
      <c r="E26" s="104"/>
      <c r="F26" s="102"/>
      <c r="G26" s="103">
        <v>0</v>
      </c>
      <c r="H26" s="104"/>
      <c r="I26" s="102"/>
      <c r="J26" s="103">
        <f t="shared" si="0"/>
        <v>500536.9</v>
      </c>
      <c r="K26" s="104"/>
      <c r="L26" s="104"/>
      <c r="M26" s="102"/>
      <c r="N26" s="15"/>
      <c r="O26" s="29"/>
    </row>
    <row r="27" spans="1:15" x14ac:dyDescent="0.2">
      <c r="A27" s="58" t="s">
        <v>219</v>
      </c>
      <c r="B27" s="101">
        <v>453597</v>
      </c>
      <c r="C27" s="102"/>
      <c r="D27" s="103">
        <v>69192.72</v>
      </c>
      <c r="E27" s="104"/>
      <c r="F27" s="102"/>
      <c r="G27" s="103">
        <v>0</v>
      </c>
      <c r="H27" s="104"/>
      <c r="I27" s="102"/>
      <c r="J27" s="103">
        <f t="shared" si="0"/>
        <v>384404.28</v>
      </c>
      <c r="K27" s="104"/>
      <c r="L27" s="104"/>
      <c r="M27" s="102"/>
      <c r="N27" s="15"/>
      <c r="O27" s="29"/>
    </row>
    <row r="28" spans="1:15" x14ac:dyDescent="0.2">
      <c r="A28" s="58" t="s">
        <v>220</v>
      </c>
      <c r="B28" s="101">
        <v>624165.5</v>
      </c>
      <c r="C28" s="102"/>
      <c r="D28" s="103">
        <v>95211.66</v>
      </c>
      <c r="E28" s="104"/>
      <c r="F28" s="102"/>
      <c r="G28" s="103">
        <v>0</v>
      </c>
      <c r="H28" s="104"/>
      <c r="I28" s="102"/>
      <c r="J28" s="103">
        <f t="shared" si="0"/>
        <v>528953.84</v>
      </c>
      <c r="K28" s="104"/>
      <c r="L28" s="104"/>
      <c r="M28" s="102"/>
      <c r="N28" s="15"/>
      <c r="O28" s="29"/>
    </row>
    <row r="29" spans="1:15" x14ac:dyDescent="0.2">
      <c r="A29" s="58" t="s">
        <v>221</v>
      </c>
      <c r="B29" s="101">
        <v>278711</v>
      </c>
      <c r="C29" s="102"/>
      <c r="D29" s="103">
        <v>42515.240000000005</v>
      </c>
      <c r="E29" s="104"/>
      <c r="F29" s="102"/>
      <c r="G29" s="103">
        <v>0</v>
      </c>
      <c r="H29" s="104"/>
      <c r="I29" s="102"/>
      <c r="J29" s="103">
        <f t="shared" si="0"/>
        <v>236195.76</v>
      </c>
      <c r="K29" s="104"/>
      <c r="L29" s="104"/>
      <c r="M29" s="102"/>
      <c r="N29" s="15"/>
      <c r="O29" s="29"/>
    </row>
    <row r="30" spans="1:15" ht="13.5" thickBot="1" x14ac:dyDescent="0.25">
      <c r="A30" s="59" t="s">
        <v>86</v>
      </c>
      <c r="B30" s="101">
        <f>SUM(B25:C29)</f>
        <v>2405316</v>
      </c>
      <c r="C30" s="102"/>
      <c r="D30" s="103">
        <f>SUM(D25:F29)</f>
        <v>366912.48</v>
      </c>
      <c r="E30" s="104"/>
      <c r="F30" s="102"/>
      <c r="G30" s="103">
        <f>SUM(G25:I29)</f>
        <v>0</v>
      </c>
      <c r="H30" s="104"/>
      <c r="I30" s="102"/>
      <c r="J30" s="103">
        <f>B30-D30-G30</f>
        <v>2038403.52</v>
      </c>
      <c r="K30" s="104"/>
      <c r="L30" s="104"/>
      <c r="M30" s="102"/>
      <c r="N30" s="13"/>
      <c r="O30" s="29"/>
    </row>
    <row r="31" spans="1:15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</row>
    <row r="32" spans="1:15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Q33" s="23"/>
      <c r="R33" s="23"/>
    </row>
    <row r="34" spans="1:19" ht="13.5" thickBot="1" x14ac:dyDescent="0.25">
      <c r="A34" s="17"/>
      <c r="B34" s="98">
        <v>492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Q34" s="23"/>
      <c r="R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0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P37" s="2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P40" s="23"/>
      <c r="Q40" s="23"/>
      <c r="R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O41" s="23"/>
      <c r="P41" s="23"/>
      <c r="Q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</row>
    <row r="45" spans="1:19" x14ac:dyDescent="0.2">
      <c r="Q45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5"/>
  <sheetViews>
    <sheetView zoomScale="115" workbookViewId="0">
      <selection activeCell="B31" sqref="B31:M31"/>
    </sheetView>
  </sheetViews>
  <sheetFormatPr defaultRowHeight="12.75" x14ac:dyDescent="0.2"/>
  <cols>
    <col min="1" max="1" width="13.42578125" customWidth="1"/>
    <col min="3" max="3" width="15.5703125" customWidth="1"/>
    <col min="13" max="13" width="7" customWidth="1"/>
    <col min="15" max="15" width="11.28515625" bestFit="1" customWidth="1"/>
    <col min="16" max="19" width="10.140625" bestFit="1" customWidth="1"/>
  </cols>
  <sheetData>
    <row r="1" spans="1:18" ht="15" x14ac:dyDescent="0.2">
      <c r="A1" t="s">
        <v>103</v>
      </c>
      <c r="B1" s="62" t="s">
        <v>191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51</v>
      </c>
      <c r="B6" s="13"/>
      <c r="C6" s="13"/>
      <c r="D6" s="36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52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R13" s="2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19" t="s">
        <v>71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5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5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5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34"/>
    </row>
    <row r="24" spans="1:15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34"/>
    </row>
    <row r="25" spans="1:15" x14ac:dyDescent="0.2">
      <c r="A25" s="58" t="s">
        <v>217</v>
      </c>
      <c r="B25" s="101">
        <v>527160.23</v>
      </c>
      <c r="C25" s="102"/>
      <c r="D25" s="103">
        <v>80414.23000000001</v>
      </c>
      <c r="E25" s="104"/>
      <c r="F25" s="102"/>
      <c r="G25" s="103">
        <v>0</v>
      </c>
      <c r="H25" s="104"/>
      <c r="I25" s="102"/>
      <c r="J25" s="103">
        <f t="shared" ref="J25:J29" si="0">B25-D25-G25</f>
        <v>446746</v>
      </c>
      <c r="K25" s="104"/>
      <c r="L25" s="104"/>
      <c r="M25" s="102"/>
      <c r="N25" s="15"/>
      <c r="O25" s="35"/>
    </row>
    <row r="26" spans="1:15" x14ac:dyDescent="0.2">
      <c r="A26" s="58" t="s">
        <v>218</v>
      </c>
      <c r="B26" s="101">
        <v>568830</v>
      </c>
      <c r="C26" s="102"/>
      <c r="D26" s="103">
        <v>86770.6</v>
      </c>
      <c r="E26" s="104"/>
      <c r="F26" s="102"/>
      <c r="G26" s="103">
        <v>0</v>
      </c>
      <c r="H26" s="104"/>
      <c r="I26" s="102"/>
      <c r="J26" s="103">
        <f t="shared" si="0"/>
        <v>482059.4</v>
      </c>
      <c r="K26" s="104"/>
      <c r="L26" s="104"/>
      <c r="M26" s="102"/>
      <c r="N26" s="15"/>
      <c r="O26" s="34"/>
    </row>
    <row r="27" spans="1:15" x14ac:dyDescent="0.2">
      <c r="A27" s="58" t="s">
        <v>219</v>
      </c>
      <c r="B27" s="101">
        <v>620221.49</v>
      </c>
      <c r="C27" s="102"/>
      <c r="D27" s="103">
        <v>94609.89</v>
      </c>
      <c r="E27" s="104"/>
      <c r="F27" s="102"/>
      <c r="G27" s="103">
        <v>0</v>
      </c>
      <c r="H27" s="104"/>
      <c r="I27" s="102"/>
      <c r="J27" s="103">
        <f t="shared" si="0"/>
        <v>525611.6</v>
      </c>
      <c r="K27" s="104"/>
      <c r="L27" s="104"/>
      <c r="M27" s="102"/>
      <c r="N27" s="15"/>
      <c r="O27" s="34"/>
    </row>
    <row r="28" spans="1:15" x14ac:dyDescent="0.2">
      <c r="A28" s="58" t="s">
        <v>220</v>
      </c>
      <c r="B28" s="101">
        <v>850418.5</v>
      </c>
      <c r="C28" s="102"/>
      <c r="D28" s="103">
        <v>129724.82999999999</v>
      </c>
      <c r="E28" s="104"/>
      <c r="F28" s="102"/>
      <c r="G28" s="103">
        <v>0</v>
      </c>
      <c r="H28" s="104"/>
      <c r="I28" s="102"/>
      <c r="J28" s="103">
        <f t="shared" si="0"/>
        <v>720693.67</v>
      </c>
      <c r="K28" s="104"/>
      <c r="L28" s="104"/>
      <c r="M28" s="102"/>
      <c r="N28" s="15"/>
      <c r="O28" s="34"/>
    </row>
    <row r="29" spans="1:15" x14ac:dyDescent="0.2">
      <c r="A29" s="58" t="s">
        <v>221</v>
      </c>
      <c r="B29" s="101">
        <v>244483</v>
      </c>
      <c r="C29" s="102"/>
      <c r="D29" s="103">
        <v>37294.01</v>
      </c>
      <c r="E29" s="104"/>
      <c r="F29" s="102"/>
      <c r="G29" s="103">
        <v>0</v>
      </c>
      <c r="H29" s="104"/>
      <c r="I29" s="102"/>
      <c r="J29" s="103">
        <f t="shared" si="0"/>
        <v>207188.99</v>
      </c>
      <c r="K29" s="104"/>
      <c r="L29" s="104"/>
      <c r="M29" s="102"/>
      <c r="N29" s="15"/>
      <c r="O29" s="34"/>
    </row>
    <row r="30" spans="1:15" ht="13.5" thickBot="1" x14ac:dyDescent="0.25">
      <c r="A30" s="59" t="s">
        <v>86</v>
      </c>
      <c r="B30" s="101">
        <f>SUM(B25:C29)</f>
        <v>2811113.2199999997</v>
      </c>
      <c r="C30" s="102"/>
      <c r="D30" s="103">
        <f>SUM(D25:F29)</f>
        <v>428813.56000000006</v>
      </c>
      <c r="E30" s="104"/>
      <c r="F30" s="102"/>
      <c r="G30" s="103">
        <f>SUM(G25:I29)</f>
        <v>0</v>
      </c>
      <c r="H30" s="104"/>
      <c r="I30" s="102"/>
      <c r="J30" s="103">
        <f>B30-D30-G30</f>
        <v>2382299.6599999997</v>
      </c>
      <c r="K30" s="104"/>
      <c r="L30" s="104"/>
      <c r="M30" s="102"/>
      <c r="N30" s="13"/>
      <c r="O30" s="34"/>
    </row>
    <row r="31" spans="1:15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</row>
    <row r="32" spans="1:15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Q33" s="23"/>
      <c r="R33" s="23"/>
    </row>
    <row r="34" spans="1:19" ht="13.5" thickBot="1" x14ac:dyDescent="0.25">
      <c r="A34" s="17"/>
      <c r="B34" s="98">
        <v>612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0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P37" s="2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P40" s="23"/>
      <c r="Q40" s="23"/>
      <c r="R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O41" s="23"/>
      <c r="P41" s="23"/>
      <c r="Q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</row>
    <row r="45" spans="1:19" x14ac:dyDescent="0.2">
      <c r="Q45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paperSize="9" scale="8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Q44"/>
  <sheetViews>
    <sheetView zoomScale="115" zoomScaleNormal="100" zoomScaleSheetLayoutView="130" workbookViewId="0">
      <selection activeCell="B31" sqref="B31:M31"/>
    </sheetView>
  </sheetViews>
  <sheetFormatPr defaultRowHeight="12.75" x14ac:dyDescent="0.2"/>
  <cols>
    <col min="1" max="1" width="11.7109375" customWidth="1"/>
    <col min="3" max="3" width="11.5703125" customWidth="1"/>
    <col min="7" max="7" width="10" bestFit="1" customWidth="1"/>
    <col min="14" max="14" width="10" bestFit="1" customWidth="1"/>
    <col min="16" max="17" width="11.7109375" bestFit="1" customWidth="1"/>
  </cols>
  <sheetData>
    <row r="1" spans="1:14" ht="15" x14ac:dyDescent="0.2">
      <c r="A1" s="65" t="s">
        <v>155</v>
      </c>
      <c r="B1" s="62" t="s">
        <v>192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41487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154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156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4138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130394</v>
      </c>
      <c r="C25" s="102"/>
      <c r="D25" s="103">
        <v>19890.63</v>
      </c>
      <c r="E25" s="104"/>
      <c r="F25" s="102"/>
      <c r="G25" s="103">
        <v>0</v>
      </c>
      <c r="H25" s="104"/>
      <c r="I25" s="102"/>
      <c r="J25" s="103">
        <f t="shared" ref="J25:J29" si="0">B25-D25-G25</f>
        <v>110503.37</v>
      </c>
      <c r="K25" s="104"/>
      <c r="L25" s="104"/>
      <c r="M25" s="102"/>
      <c r="N25" s="15"/>
    </row>
    <row r="26" spans="1:16" x14ac:dyDescent="0.2">
      <c r="A26" s="58" t="s">
        <v>218</v>
      </c>
      <c r="B26" s="101">
        <v>295976</v>
      </c>
      <c r="C26" s="102"/>
      <c r="D26" s="103">
        <v>45148.95</v>
      </c>
      <c r="E26" s="104"/>
      <c r="F26" s="102"/>
      <c r="G26" s="103">
        <v>0</v>
      </c>
      <c r="H26" s="104"/>
      <c r="I26" s="102"/>
      <c r="J26" s="103">
        <f t="shared" si="0"/>
        <v>250827.05</v>
      </c>
      <c r="K26" s="104"/>
      <c r="L26" s="104"/>
      <c r="M26" s="102"/>
      <c r="N26" s="15"/>
    </row>
    <row r="27" spans="1:16" x14ac:dyDescent="0.2">
      <c r="A27" s="58" t="s">
        <v>219</v>
      </c>
      <c r="B27" s="101">
        <v>293352</v>
      </c>
      <c r="C27" s="102"/>
      <c r="D27" s="103">
        <v>44748.71</v>
      </c>
      <c r="E27" s="104"/>
      <c r="F27" s="102"/>
      <c r="G27" s="103">
        <v>0</v>
      </c>
      <c r="H27" s="104"/>
      <c r="I27" s="102"/>
      <c r="J27" s="103">
        <f t="shared" si="0"/>
        <v>248603.29</v>
      </c>
      <c r="K27" s="104"/>
      <c r="L27" s="104"/>
      <c r="M27" s="102"/>
      <c r="N27" s="15"/>
    </row>
    <row r="28" spans="1:16" x14ac:dyDescent="0.2">
      <c r="A28" s="58" t="s">
        <v>220</v>
      </c>
      <c r="B28" s="101">
        <v>275146</v>
      </c>
      <c r="C28" s="102"/>
      <c r="D28" s="103">
        <v>41971.519999999997</v>
      </c>
      <c r="E28" s="104"/>
      <c r="F28" s="102"/>
      <c r="G28" s="103">
        <v>0</v>
      </c>
      <c r="H28" s="104"/>
      <c r="I28" s="102"/>
      <c r="J28" s="103">
        <f t="shared" si="0"/>
        <v>233174.48</v>
      </c>
      <c r="K28" s="104"/>
      <c r="L28" s="104"/>
      <c r="M28" s="102"/>
      <c r="N28" s="15"/>
    </row>
    <row r="29" spans="1:16" x14ac:dyDescent="0.2">
      <c r="A29" s="58" t="s">
        <v>221</v>
      </c>
      <c r="B29" s="101">
        <v>159932</v>
      </c>
      <c r="C29" s="102"/>
      <c r="D29" s="103">
        <v>24396.41</v>
      </c>
      <c r="E29" s="104"/>
      <c r="F29" s="102"/>
      <c r="G29" s="103">
        <v>0</v>
      </c>
      <c r="H29" s="104"/>
      <c r="I29" s="102"/>
      <c r="J29" s="103">
        <f t="shared" si="0"/>
        <v>135535.59</v>
      </c>
      <c r="K29" s="104"/>
      <c r="L29" s="104"/>
      <c r="M29" s="102"/>
      <c r="N29" s="15"/>
    </row>
    <row r="30" spans="1:16" ht="13.5" thickBot="1" x14ac:dyDescent="0.25">
      <c r="A30" s="59" t="s">
        <v>86</v>
      </c>
      <c r="B30" s="101">
        <f>SUM(B25:C29)</f>
        <v>1154800</v>
      </c>
      <c r="C30" s="102"/>
      <c r="D30" s="103">
        <f>SUM(D25:F29)</f>
        <v>176156.22</v>
      </c>
      <c r="E30" s="104"/>
      <c r="F30" s="102"/>
      <c r="G30" s="103">
        <f>SUM(G25:I29)</f>
        <v>0</v>
      </c>
      <c r="H30" s="104"/>
      <c r="I30" s="102"/>
      <c r="J30" s="103">
        <f>B30-D30-G30</f>
        <v>978643.78</v>
      </c>
      <c r="K30" s="104"/>
      <c r="L30" s="104"/>
      <c r="M30" s="102"/>
      <c r="N30" s="30"/>
      <c r="P30" s="23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P32" s="23"/>
    </row>
    <row r="33" spans="1:17" ht="18.75" customHeight="1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7" ht="18.75" customHeight="1" thickBot="1" x14ac:dyDescent="0.25">
      <c r="A34" s="17"/>
      <c r="B34" s="98">
        <v>211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Q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7" ht="11.25" customHeight="1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5" right="0.7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Q44"/>
  <sheetViews>
    <sheetView zoomScale="115" zoomScaleNormal="100" zoomScaleSheetLayoutView="130" workbookViewId="0">
      <selection activeCell="A25" sqref="A25:A29"/>
    </sheetView>
  </sheetViews>
  <sheetFormatPr defaultRowHeight="12.75" x14ac:dyDescent="0.2"/>
  <cols>
    <col min="1" max="1" width="11.7109375" customWidth="1"/>
    <col min="3" max="3" width="11.5703125" customWidth="1"/>
    <col min="7" max="7" width="10" bestFit="1" customWidth="1"/>
    <col min="14" max="14" width="10" bestFit="1" customWidth="1"/>
    <col min="16" max="17" width="11.7109375" bestFit="1" customWidth="1"/>
  </cols>
  <sheetData>
    <row r="1" spans="1:14" ht="15" x14ac:dyDescent="0.2">
      <c r="A1" s="64" t="s">
        <v>148</v>
      </c>
      <c r="B1" s="62" t="s">
        <v>193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39767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149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3002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234917</v>
      </c>
      <c r="C25" s="102"/>
      <c r="D25" s="103">
        <v>12193.61</v>
      </c>
      <c r="E25" s="104"/>
      <c r="F25" s="102"/>
      <c r="G25" s="103">
        <v>14089.24</v>
      </c>
      <c r="H25" s="104"/>
      <c r="I25" s="102"/>
      <c r="J25" s="103">
        <f t="shared" ref="J25:J29" si="0">B25-D25-G25</f>
        <v>208634.15000000002</v>
      </c>
      <c r="K25" s="104"/>
      <c r="L25" s="104"/>
      <c r="M25" s="102"/>
      <c r="N25" s="15"/>
    </row>
    <row r="26" spans="1:16" x14ac:dyDescent="0.2">
      <c r="A26" s="58" t="s">
        <v>218</v>
      </c>
      <c r="B26" s="101">
        <v>349835.5</v>
      </c>
      <c r="C26" s="102"/>
      <c r="D26" s="103">
        <v>17207.379999999997</v>
      </c>
      <c r="E26" s="104"/>
      <c r="F26" s="102"/>
      <c r="G26" s="103">
        <v>21548.34</v>
      </c>
      <c r="H26" s="104"/>
      <c r="I26" s="102"/>
      <c r="J26" s="103">
        <f t="shared" si="0"/>
        <v>311079.77999999997</v>
      </c>
      <c r="K26" s="104"/>
      <c r="L26" s="104"/>
      <c r="M26" s="102"/>
      <c r="N26" s="15"/>
    </row>
    <row r="27" spans="1:16" x14ac:dyDescent="0.2">
      <c r="A27" s="58" t="s">
        <v>219</v>
      </c>
      <c r="B27" s="101">
        <v>332585.5</v>
      </c>
      <c r="C27" s="102"/>
      <c r="D27" s="103">
        <v>14971.74</v>
      </c>
      <c r="E27" s="104"/>
      <c r="F27" s="102"/>
      <c r="G27" s="103">
        <v>21312.510000000002</v>
      </c>
      <c r="H27" s="104"/>
      <c r="I27" s="102"/>
      <c r="J27" s="103">
        <f t="shared" si="0"/>
        <v>296301.25</v>
      </c>
      <c r="K27" s="104"/>
      <c r="L27" s="104"/>
      <c r="M27" s="102"/>
      <c r="N27" s="15"/>
    </row>
    <row r="28" spans="1:16" x14ac:dyDescent="0.2">
      <c r="A28" s="58" t="s">
        <v>220</v>
      </c>
      <c r="B28" s="101">
        <v>317247.5</v>
      </c>
      <c r="C28" s="102"/>
      <c r="D28" s="103">
        <v>22344.660000000003</v>
      </c>
      <c r="E28" s="104"/>
      <c r="F28" s="102"/>
      <c r="G28" s="103">
        <v>15524.2</v>
      </c>
      <c r="H28" s="104"/>
      <c r="I28" s="102"/>
      <c r="J28" s="103">
        <f t="shared" si="0"/>
        <v>279378.63999999996</v>
      </c>
      <c r="K28" s="104"/>
      <c r="L28" s="104"/>
      <c r="M28" s="102"/>
      <c r="N28" s="15"/>
    </row>
    <row r="29" spans="1:16" x14ac:dyDescent="0.2">
      <c r="A29" s="58" t="s">
        <v>221</v>
      </c>
      <c r="B29" s="101">
        <v>99229</v>
      </c>
      <c r="C29" s="102"/>
      <c r="D29" s="103">
        <v>1911.0699999999997</v>
      </c>
      <c r="E29" s="104"/>
      <c r="F29" s="102"/>
      <c r="G29" s="103">
        <v>7881.9</v>
      </c>
      <c r="H29" s="104"/>
      <c r="I29" s="102"/>
      <c r="J29" s="103">
        <f t="shared" si="0"/>
        <v>89436.03</v>
      </c>
      <c r="K29" s="104"/>
      <c r="L29" s="104"/>
      <c r="M29" s="102"/>
      <c r="N29" s="15"/>
    </row>
    <row r="30" spans="1:16" ht="13.5" thickBot="1" x14ac:dyDescent="0.25">
      <c r="A30" s="59" t="s">
        <v>86</v>
      </c>
      <c r="B30" s="101">
        <f>SUM(B25:C29)</f>
        <v>1333814.5</v>
      </c>
      <c r="C30" s="102"/>
      <c r="D30" s="103">
        <f>SUM(D25:F29)</f>
        <v>68628.459999999992</v>
      </c>
      <c r="E30" s="104"/>
      <c r="F30" s="102"/>
      <c r="G30" s="103">
        <f>SUM(G25:I29)</f>
        <v>80356.19</v>
      </c>
      <c r="H30" s="104"/>
      <c r="I30" s="102"/>
      <c r="J30" s="103">
        <f>B30-D30-G30</f>
        <v>1184829.8500000001</v>
      </c>
      <c r="K30" s="104"/>
      <c r="L30" s="104"/>
      <c r="M30" s="102"/>
      <c r="N30" s="30"/>
      <c r="P30" s="23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P32" s="23"/>
    </row>
    <row r="33" spans="1:17" ht="18.75" customHeight="1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7" ht="18.75" customHeight="1" thickBot="1" x14ac:dyDescent="0.25">
      <c r="A34" s="17"/>
      <c r="B34" s="98">
        <v>306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Q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7" ht="11.25" customHeight="1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</sheetData>
  <mergeCells count="35">
    <mergeCell ref="B32:E32"/>
    <mergeCell ref="B33:E33"/>
    <mergeCell ref="B34:E34"/>
    <mergeCell ref="B29:C29"/>
    <mergeCell ref="D29:F29"/>
    <mergeCell ref="G29:I29"/>
    <mergeCell ref="J29:M29"/>
    <mergeCell ref="B30:C30"/>
    <mergeCell ref="D30:F30"/>
    <mergeCell ref="G30:I30"/>
    <mergeCell ref="J30:M30"/>
    <mergeCell ref="B27:C27"/>
    <mergeCell ref="D27:F27"/>
    <mergeCell ref="G27:I27"/>
    <mergeCell ref="J27:M27"/>
    <mergeCell ref="B28:C28"/>
    <mergeCell ref="D28:F28"/>
    <mergeCell ref="G28:I28"/>
    <mergeCell ref="J28:M28"/>
    <mergeCell ref="B25:C25"/>
    <mergeCell ref="D25:F25"/>
    <mergeCell ref="G25:I25"/>
    <mergeCell ref="J25:M25"/>
    <mergeCell ref="B26:C26"/>
    <mergeCell ref="D26:F26"/>
    <mergeCell ref="G26:I26"/>
    <mergeCell ref="J26:M26"/>
    <mergeCell ref="B23:C23"/>
    <mergeCell ref="D23:F23"/>
    <mergeCell ref="G23:I23"/>
    <mergeCell ref="J23:M23"/>
    <mergeCell ref="B24:C24"/>
    <mergeCell ref="D24:F24"/>
    <mergeCell ref="G24:I24"/>
    <mergeCell ref="J24:M24"/>
  </mergeCells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Q44"/>
  <sheetViews>
    <sheetView zoomScale="115" zoomScaleNormal="100" zoomScaleSheetLayoutView="130" workbookViewId="0">
      <selection activeCell="B31" sqref="B31:M31"/>
    </sheetView>
  </sheetViews>
  <sheetFormatPr defaultRowHeight="12.75" x14ac:dyDescent="0.2"/>
  <cols>
    <col min="1" max="1" width="11.7109375" customWidth="1"/>
    <col min="3" max="3" width="11.5703125" customWidth="1"/>
    <col min="7" max="7" width="10" bestFit="1" customWidth="1"/>
    <col min="14" max="14" width="10" bestFit="1" customWidth="1"/>
    <col min="16" max="17" width="11.7109375" bestFit="1" customWidth="1"/>
  </cols>
  <sheetData>
    <row r="1" spans="1:14" ht="15" x14ac:dyDescent="0.2">
      <c r="A1" t="s">
        <v>151</v>
      </c>
      <c r="B1" s="62" t="s">
        <v>194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41375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 t="s">
        <v>152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1807636</v>
      </c>
      <c r="C25" s="102"/>
      <c r="D25" s="103">
        <v>270437.15999999997</v>
      </c>
      <c r="E25" s="104"/>
      <c r="F25" s="102"/>
      <c r="G25" s="103">
        <v>3160.8100000000004</v>
      </c>
      <c r="H25" s="104"/>
      <c r="I25" s="102"/>
      <c r="J25" s="103">
        <f t="shared" ref="J25:J29" si="0">B25-D25-G25</f>
        <v>1534038.03</v>
      </c>
      <c r="K25" s="104"/>
      <c r="L25" s="104"/>
      <c r="M25" s="102"/>
      <c r="N25" s="15"/>
    </row>
    <row r="26" spans="1:16" x14ac:dyDescent="0.2">
      <c r="A26" s="58" t="s">
        <v>218</v>
      </c>
      <c r="B26" s="101">
        <v>2238944.5</v>
      </c>
      <c r="C26" s="102"/>
      <c r="D26" s="103">
        <v>333895.85000000003</v>
      </c>
      <c r="E26" s="104"/>
      <c r="F26" s="102"/>
      <c r="G26" s="103">
        <v>4552.01</v>
      </c>
      <c r="H26" s="104"/>
      <c r="I26" s="102"/>
      <c r="J26" s="103">
        <f t="shared" si="0"/>
        <v>1900496.64</v>
      </c>
      <c r="K26" s="104"/>
      <c r="L26" s="104"/>
      <c r="M26" s="102"/>
      <c r="N26" s="15"/>
    </row>
    <row r="27" spans="1:16" x14ac:dyDescent="0.2">
      <c r="A27" s="58" t="s">
        <v>219</v>
      </c>
      <c r="B27" s="101">
        <v>1988735</v>
      </c>
      <c r="C27" s="102"/>
      <c r="D27" s="103">
        <v>295615.28999999998</v>
      </c>
      <c r="E27" s="104"/>
      <c r="F27" s="102"/>
      <c r="G27" s="103">
        <v>4619.2700000000004</v>
      </c>
      <c r="H27" s="104"/>
      <c r="I27" s="102"/>
      <c r="J27" s="103">
        <f t="shared" si="0"/>
        <v>1688500.44</v>
      </c>
      <c r="K27" s="104"/>
      <c r="L27" s="104"/>
      <c r="M27" s="102"/>
      <c r="N27" s="15"/>
    </row>
    <row r="28" spans="1:16" x14ac:dyDescent="0.2">
      <c r="A28" s="58" t="s">
        <v>220</v>
      </c>
      <c r="B28" s="101">
        <v>2160674.5</v>
      </c>
      <c r="C28" s="102"/>
      <c r="D28" s="103">
        <v>322653.49</v>
      </c>
      <c r="E28" s="104"/>
      <c r="F28" s="102"/>
      <c r="G28" s="103">
        <v>4136.6399999999994</v>
      </c>
      <c r="H28" s="104"/>
      <c r="I28" s="102"/>
      <c r="J28" s="103">
        <f t="shared" si="0"/>
        <v>1833884.37</v>
      </c>
      <c r="K28" s="104"/>
      <c r="L28" s="104"/>
      <c r="M28" s="102"/>
      <c r="N28" s="15"/>
    </row>
    <row r="29" spans="1:16" x14ac:dyDescent="0.2">
      <c r="A29" s="58" t="s">
        <v>221</v>
      </c>
      <c r="B29" s="101">
        <v>1050180.5</v>
      </c>
      <c r="C29" s="102"/>
      <c r="D29" s="103">
        <v>157721.09999999998</v>
      </c>
      <c r="E29" s="104"/>
      <c r="F29" s="102"/>
      <c r="G29" s="103">
        <v>1475.5500000000002</v>
      </c>
      <c r="H29" s="104"/>
      <c r="I29" s="102"/>
      <c r="J29" s="103">
        <f t="shared" si="0"/>
        <v>890983.85</v>
      </c>
      <c r="K29" s="104"/>
      <c r="L29" s="104"/>
      <c r="M29" s="102"/>
      <c r="N29" s="15"/>
    </row>
    <row r="30" spans="1:16" ht="13.5" thickBot="1" x14ac:dyDescent="0.25">
      <c r="A30" s="59" t="s">
        <v>86</v>
      </c>
      <c r="B30" s="101">
        <f>SUM(B25:C29)</f>
        <v>9246170.5</v>
      </c>
      <c r="C30" s="102"/>
      <c r="D30" s="103">
        <f>SUM(D25:F29)</f>
        <v>1380322.8900000001</v>
      </c>
      <c r="E30" s="104"/>
      <c r="F30" s="102"/>
      <c r="G30" s="103">
        <f>SUM(G25:I29)</f>
        <v>17944.28</v>
      </c>
      <c r="H30" s="104"/>
      <c r="I30" s="102"/>
      <c r="J30" s="103">
        <f>B30-D30-G30</f>
        <v>7847903.3299999991</v>
      </c>
      <c r="K30" s="104"/>
      <c r="L30" s="104"/>
      <c r="M30" s="102"/>
      <c r="N30" s="30"/>
      <c r="P30" s="23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P32" s="23"/>
    </row>
    <row r="33" spans="1:17" ht="18.75" customHeight="1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7" ht="18.75" customHeight="1" thickBot="1" x14ac:dyDescent="0.25">
      <c r="A34" s="17"/>
      <c r="B34" s="98">
        <v>1764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Q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7" ht="11.25" customHeight="1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4"/>
  <sheetViews>
    <sheetView zoomScale="115" workbookViewId="0">
      <selection activeCell="B31" sqref="B31:M31"/>
    </sheetView>
  </sheetViews>
  <sheetFormatPr defaultRowHeight="12.75" x14ac:dyDescent="0.2"/>
  <cols>
    <col min="1" max="1" width="11.42578125" customWidth="1"/>
    <col min="3" max="3" width="11.5703125" customWidth="1"/>
    <col min="7" max="7" width="10" bestFit="1" customWidth="1"/>
    <col min="14" max="14" width="10" bestFit="1" customWidth="1"/>
    <col min="16" max="17" width="11.7109375" bestFit="1" customWidth="1"/>
  </cols>
  <sheetData>
    <row r="1" spans="1:14" ht="15" x14ac:dyDescent="0.2">
      <c r="A1" t="s">
        <v>100</v>
      </c>
      <c r="B1" s="62" t="s">
        <v>195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39767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 t="s">
        <v>158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694224</v>
      </c>
      <c r="C25" s="102"/>
      <c r="D25" s="103">
        <v>105898.68000000001</v>
      </c>
      <c r="E25" s="104"/>
      <c r="F25" s="102"/>
      <c r="G25" s="103">
        <v>0</v>
      </c>
      <c r="H25" s="104"/>
      <c r="I25" s="102"/>
      <c r="J25" s="103">
        <f t="shared" ref="J25:J30" si="0">B25-D25-G25</f>
        <v>588325.31999999995</v>
      </c>
      <c r="K25" s="104"/>
      <c r="L25" s="104"/>
      <c r="M25" s="102"/>
      <c r="N25" s="15"/>
    </row>
    <row r="26" spans="1:16" x14ac:dyDescent="0.2">
      <c r="A26" s="58" t="s">
        <v>218</v>
      </c>
      <c r="B26" s="101">
        <v>847661.5</v>
      </c>
      <c r="C26" s="102"/>
      <c r="D26" s="103">
        <v>129304.43</v>
      </c>
      <c r="E26" s="104"/>
      <c r="F26" s="102"/>
      <c r="G26" s="103">
        <v>0</v>
      </c>
      <c r="H26" s="104"/>
      <c r="I26" s="102"/>
      <c r="J26" s="103">
        <f t="shared" si="0"/>
        <v>718357.07000000007</v>
      </c>
      <c r="K26" s="104"/>
      <c r="L26" s="104"/>
      <c r="M26" s="102"/>
      <c r="N26" s="15"/>
    </row>
    <row r="27" spans="1:16" x14ac:dyDescent="0.2">
      <c r="A27" s="58" t="s">
        <v>219</v>
      </c>
      <c r="B27" s="101">
        <v>876463</v>
      </c>
      <c r="C27" s="102"/>
      <c r="D27" s="103">
        <v>133697.93</v>
      </c>
      <c r="E27" s="104"/>
      <c r="F27" s="102"/>
      <c r="G27" s="103">
        <v>0</v>
      </c>
      <c r="H27" s="104"/>
      <c r="I27" s="102"/>
      <c r="J27" s="103">
        <f t="shared" si="0"/>
        <v>742765.07000000007</v>
      </c>
      <c r="K27" s="104"/>
      <c r="L27" s="104"/>
      <c r="M27" s="102"/>
      <c r="N27" s="15"/>
    </row>
    <row r="28" spans="1:16" x14ac:dyDescent="0.2">
      <c r="A28" s="58" t="s">
        <v>220</v>
      </c>
      <c r="B28" s="101">
        <v>811964</v>
      </c>
      <c r="C28" s="102"/>
      <c r="D28" s="103">
        <v>123814.87999999999</v>
      </c>
      <c r="E28" s="104"/>
      <c r="F28" s="102"/>
      <c r="G28" s="103">
        <v>26.36</v>
      </c>
      <c r="H28" s="104"/>
      <c r="I28" s="102"/>
      <c r="J28" s="103">
        <f t="shared" si="0"/>
        <v>688122.76</v>
      </c>
      <c r="K28" s="104"/>
      <c r="L28" s="104"/>
      <c r="M28" s="102"/>
      <c r="N28" s="15"/>
    </row>
    <row r="29" spans="1:16" x14ac:dyDescent="0.2">
      <c r="A29" s="58" t="s">
        <v>221</v>
      </c>
      <c r="B29" s="101">
        <v>463817.5</v>
      </c>
      <c r="C29" s="102"/>
      <c r="D29" s="103">
        <v>70751.899999999994</v>
      </c>
      <c r="E29" s="104"/>
      <c r="F29" s="102"/>
      <c r="G29" s="103">
        <v>0</v>
      </c>
      <c r="H29" s="104"/>
      <c r="I29" s="102"/>
      <c r="J29" s="103">
        <f t="shared" si="0"/>
        <v>393065.6</v>
      </c>
      <c r="K29" s="104"/>
      <c r="L29" s="104"/>
      <c r="M29" s="102"/>
      <c r="N29" s="15"/>
    </row>
    <row r="30" spans="1:16" ht="13.5" thickBot="1" x14ac:dyDescent="0.25">
      <c r="A30" s="59" t="s">
        <v>86</v>
      </c>
      <c r="B30" s="101"/>
      <c r="C30" s="102"/>
      <c r="D30" s="103"/>
      <c r="E30" s="104"/>
      <c r="F30" s="102"/>
      <c r="G30" s="103"/>
      <c r="H30" s="104"/>
      <c r="I30" s="102"/>
      <c r="J30" s="103">
        <f t="shared" si="0"/>
        <v>0</v>
      </c>
      <c r="K30" s="104"/>
      <c r="L30" s="104"/>
      <c r="M30" s="102"/>
      <c r="N30" s="30"/>
      <c r="P30" s="23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P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7" ht="13.5" thickBot="1" x14ac:dyDescent="0.25">
      <c r="A34" s="17"/>
      <c r="B34" s="98">
        <v>778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Q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44"/>
  <sheetViews>
    <sheetView zoomScale="115" workbookViewId="0">
      <selection activeCell="B31" sqref="B31:M31"/>
    </sheetView>
  </sheetViews>
  <sheetFormatPr defaultRowHeight="12.75" x14ac:dyDescent="0.2"/>
  <cols>
    <col min="1" max="1" width="11.7109375" customWidth="1"/>
    <col min="3" max="3" width="11.5703125" customWidth="1"/>
    <col min="7" max="7" width="10" bestFit="1" customWidth="1"/>
    <col min="14" max="14" width="10" bestFit="1" customWidth="1"/>
    <col min="16" max="17" width="11.7109375" bestFit="1" customWidth="1"/>
  </cols>
  <sheetData>
    <row r="1" spans="1:14" ht="15" x14ac:dyDescent="0.2">
      <c r="A1" t="s">
        <v>101</v>
      </c>
      <c r="B1" s="62" t="s">
        <v>196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39767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35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4106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297352</v>
      </c>
      <c r="C25" s="102"/>
      <c r="D25" s="103">
        <v>45358.8</v>
      </c>
      <c r="E25" s="104"/>
      <c r="F25" s="102"/>
      <c r="G25" s="103">
        <v>0</v>
      </c>
      <c r="H25" s="104"/>
      <c r="I25" s="102"/>
      <c r="J25" s="103">
        <f t="shared" ref="J25:J29" si="0">B25-D25-G25</f>
        <v>251993.2</v>
      </c>
      <c r="K25" s="104"/>
      <c r="L25" s="104"/>
      <c r="M25" s="102"/>
      <c r="N25" s="15"/>
    </row>
    <row r="26" spans="1:16" x14ac:dyDescent="0.2">
      <c r="A26" s="58" t="s">
        <v>218</v>
      </c>
      <c r="B26" s="101">
        <v>270062.5</v>
      </c>
      <c r="C26" s="102"/>
      <c r="D26" s="103">
        <v>41196.03</v>
      </c>
      <c r="E26" s="104"/>
      <c r="F26" s="102"/>
      <c r="G26" s="103">
        <v>0</v>
      </c>
      <c r="H26" s="104"/>
      <c r="I26" s="102"/>
      <c r="J26" s="103">
        <f t="shared" si="0"/>
        <v>228866.47</v>
      </c>
      <c r="K26" s="104"/>
      <c r="L26" s="104"/>
      <c r="M26" s="102"/>
      <c r="N26" s="15"/>
    </row>
    <row r="27" spans="1:16" x14ac:dyDescent="0.2">
      <c r="A27" s="58" t="s">
        <v>219</v>
      </c>
      <c r="B27" s="101">
        <v>475754</v>
      </c>
      <c r="C27" s="102"/>
      <c r="D27" s="103">
        <v>72572.690000000017</v>
      </c>
      <c r="E27" s="104"/>
      <c r="F27" s="102"/>
      <c r="G27" s="103">
        <v>0</v>
      </c>
      <c r="H27" s="104"/>
      <c r="I27" s="102"/>
      <c r="J27" s="103">
        <f t="shared" si="0"/>
        <v>403181.31</v>
      </c>
      <c r="K27" s="104"/>
      <c r="L27" s="104"/>
      <c r="M27" s="102"/>
      <c r="N27" s="15"/>
    </row>
    <row r="28" spans="1:16" x14ac:dyDescent="0.2">
      <c r="A28" s="58" t="s">
        <v>220</v>
      </c>
      <c r="B28" s="101">
        <v>322785.5</v>
      </c>
      <c r="C28" s="102"/>
      <c r="D28" s="103">
        <v>49238.53</v>
      </c>
      <c r="E28" s="104"/>
      <c r="F28" s="102"/>
      <c r="G28" s="103">
        <v>0</v>
      </c>
      <c r="H28" s="104"/>
      <c r="I28" s="102"/>
      <c r="J28" s="103">
        <f t="shared" si="0"/>
        <v>273546.96999999997</v>
      </c>
      <c r="K28" s="104"/>
      <c r="L28" s="104"/>
      <c r="M28" s="102"/>
      <c r="N28" s="15"/>
    </row>
    <row r="29" spans="1:16" x14ac:dyDescent="0.2">
      <c r="A29" s="58" t="s">
        <v>221</v>
      </c>
      <c r="B29" s="101">
        <v>330743</v>
      </c>
      <c r="C29" s="102"/>
      <c r="D29" s="103">
        <v>50452.34</v>
      </c>
      <c r="E29" s="104"/>
      <c r="F29" s="102"/>
      <c r="G29" s="103">
        <v>0</v>
      </c>
      <c r="H29" s="104"/>
      <c r="I29" s="102"/>
      <c r="J29" s="103">
        <f t="shared" si="0"/>
        <v>280290.66000000003</v>
      </c>
      <c r="K29" s="104"/>
      <c r="L29" s="104"/>
      <c r="M29" s="102"/>
      <c r="N29" s="15"/>
    </row>
    <row r="30" spans="1:16" ht="13.5" thickBot="1" x14ac:dyDescent="0.25">
      <c r="A30" s="59" t="s">
        <v>86</v>
      </c>
      <c r="B30" s="101">
        <f>SUM(B25:C29)</f>
        <v>1696697</v>
      </c>
      <c r="C30" s="102"/>
      <c r="D30" s="103">
        <f>SUM(D25:F29)</f>
        <v>258818.39</v>
      </c>
      <c r="E30" s="104"/>
      <c r="F30" s="102"/>
      <c r="G30" s="103">
        <f>SUM(G25:I29)</f>
        <v>0</v>
      </c>
      <c r="H30" s="104"/>
      <c r="I30" s="102"/>
      <c r="J30" s="103">
        <f>B30-D30-G30</f>
        <v>1437878.6099999999</v>
      </c>
      <c r="K30" s="104"/>
      <c r="L30" s="104"/>
      <c r="M30" s="102"/>
      <c r="N30" s="30"/>
      <c r="P30" s="23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P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7" ht="13.5" thickBot="1" x14ac:dyDescent="0.25">
      <c r="A34" s="17"/>
      <c r="B34" s="98">
        <v>350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Q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4"/>
  <sheetViews>
    <sheetView zoomScale="115" zoomScaleNormal="115" zoomScaleSheetLayoutView="100" workbookViewId="0">
      <selection activeCell="B31" sqref="B31:M31"/>
    </sheetView>
  </sheetViews>
  <sheetFormatPr defaultRowHeight="12.75" x14ac:dyDescent="0.2"/>
  <cols>
    <col min="1" max="1" width="14.42578125" customWidth="1"/>
    <col min="3" max="3" width="11.5703125" customWidth="1"/>
    <col min="7" max="7" width="10" bestFit="1" customWidth="1"/>
    <col min="14" max="14" width="10" bestFit="1" customWidth="1"/>
    <col min="16" max="17" width="11.7109375" bestFit="1" customWidth="1"/>
  </cols>
  <sheetData>
    <row r="1" spans="1:14" ht="15" x14ac:dyDescent="0.2">
      <c r="A1" t="s">
        <v>104</v>
      </c>
      <c r="B1" s="62" t="s">
        <v>197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39767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37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6006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155889</v>
      </c>
      <c r="C25" s="102"/>
      <c r="D25" s="103">
        <v>23779.67</v>
      </c>
      <c r="E25" s="104"/>
      <c r="F25" s="102"/>
      <c r="G25" s="103">
        <v>0</v>
      </c>
      <c r="H25" s="104"/>
      <c r="I25" s="102"/>
      <c r="J25" s="103">
        <f t="shared" ref="J25:J29" si="0">B25-D25-G25</f>
        <v>132109.33000000002</v>
      </c>
      <c r="K25" s="104"/>
      <c r="L25" s="104"/>
      <c r="M25" s="102"/>
      <c r="N25" s="15"/>
    </row>
    <row r="26" spans="1:16" x14ac:dyDescent="0.2">
      <c r="A26" s="58" t="s">
        <v>218</v>
      </c>
      <c r="B26" s="101">
        <v>252039.25</v>
      </c>
      <c r="C26" s="102"/>
      <c r="D26" s="103">
        <v>38446.630000000005</v>
      </c>
      <c r="E26" s="104"/>
      <c r="F26" s="102"/>
      <c r="G26" s="103">
        <v>0</v>
      </c>
      <c r="H26" s="104"/>
      <c r="I26" s="102"/>
      <c r="J26" s="103">
        <f t="shared" si="0"/>
        <v>213592.62</v>
      </c>
      <c r="K26" s="104"/>
      <c r="L26" s="104"/>
      <c r="M26" s="102"/>
      <c r="N26" s="15"/>
    </row>
    <row r="27" spans="1:16" x14ac:dyDescent="0.2">
      <c r="A27" s="58" t="s">
        <v>219</v>
      </c>
      <c r="B27" s="101">
        <v>366143</v>
      </c>
      <c r="C27" s="102"/>
      <c r="D27" s="103">
        <v>55852.259999999995</v>
      </c>
      <c r="E27" s="104"/>
      <c r="F27" s="102"/>
      <c r="G27" s="103">
        <v>0</v>
      </c>
      <c r="H27" s="104"/>
      <c r="I27" s="102"/>
      <c r="J27" s="103">
        <f t="shared" si="0"/>
        <v>310290.74</v>
      </c>
      <c r="K27" s="104"/>
      <c r="L27" s="104"/>
      <c r="M27" s="102"/>
      <c r="N27" s="15"/>
    </row>
    <row r="28" spans="1:16" x14ac:dyDescent="0.2">
      <c r="A28" s="58" t="s">
        <v>220</v>
      </c>
      <c r="B28" s="101">
        <v>313799</v>
      </c>
      <c r="C28" s="102"/>
      <c r="D28" s="103">
        <v>47867.55</v>
      </c>
      <c r="E28" s="104"/>
      <c r="F28" s="102"/>
      <c r="G28" s="103">
        <v>0</v>
      </c>
      <c r="H28" s="104"/>
      <c r="I28" s="102"/>
      <c r="J28" s="103">
        <f t="shared" si="0"/>
        <v>265931.45</v>
      </c>
      <c r="K28" s="104"/>
      <c r="L28" s="104"/>
      <c r="M28" s="102"/>
      <c r="N28" s="15"/>
    </row>
    <row r="29" spans="1:16" x14ac:dyDescent="0.2">
      <c r="A29" s="58" t="s">
        <v>221</v>
      </c>
      <c r="B29" s="101">
        <v>187472.25</v>
      </c>
      <c r="C29" s="102"/>
      <c r="D29" s="103">
        <v>28597.4</v>
      </c>
      <c r="E29" s="104"/>
      <c r="F29" s="102"/>
      <c r="G29" s="103">
        <v>0</v>
      </c>
      <c r="H29" s="104"/>
      <c r="I29" s="102"/>
      <c r="J29" s="103">
        <f t="shared" si="0"/>
        <v>158874.85</v>
      </c>
      <c r="K29" s="104"/>
      <c r="L29" s="104"/>
      <c r="M29" s="102"/>
      <c r="N29" s="15"/>
    </row>
    <row r="30" spans="1:16" ht="13.5" thickBot="1" x14ac:dyDescent="0.25">
      <c r="A30" s="59" t="s">
        <v>86</v>
      </c>
      <c r="B30" s="101">
        <f>SUM(B25:C29)</f>
        <v>1275342.5</v>
      </c>
      <c r="C30" s="102"/>
      <c r="D30" s="103">
        <f>SUM(D25:F29)</f>
        <v>194543.50999999998</v>
      </c>
      <c r="E30" s="104"/>
      <c r="F30" s="102"/>
      <c r="G30" s="103">
        <f>SUM(G25:I29)</f>
        <v>0</v>
      </c>
      <c r="H30" s="104"/>
      <c r="I30" s="102"/>
      <c r="J30" s="103">
        <f>B30-D30-G30</f>
        <v>1080798.99</v>
      </c>
      <c r="K30" s="104"/>
      <c r="L30" s="104"/>
      <c r="M30" s="102"/>
      <c r="N30" s="30"/>
      <c r="P30" s="23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P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7" ht="13.5" thickBot="1" x14ac:dyDescent="0.25">
      <c r="A34" s="17"/>
      <c r="B34" s="98">
        <v>221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Q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  <c r="P43" s="23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R45"/>
  <sheetViews>
    <sheetView zoomScale="115" workbookViewId="0">
      <selection activeCell="B31" sqref="B31:M31"/>
    </sheetView>
  </sheetViews>
  <sheetFormatPr defaultRowHeight="12.75" x14ac:dyDescent="0.2"/>
  <cols>
    <col min="1" max="1" width="11.5703125" customWidth="1"/>
    <col min="3" max="3" width="11.140625" customWidth="1"/>
    <col min="13" max="13" width="7.28515625" customWidth="1"/>
    <col min="15" max="15" width="11.28515625" bestFit="1" customWidth="1"/>
    <col min="16" max="18" width="10.140625" bestFit="1" customWidth="1"/>
  </cols>
  <sheetData>
    <row r="1" spans="1:14" ht="15" x14ac:dyDescent="0.2">
      <c r="A1" t="s">
        <v>121</v>
      </c>
      <c r="B1" s="62" t="s">
        <v>198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1116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502953.5</v>
      </c>
      <c r="C25" s="102"/>
      <c r="D25" s="103">
        <v>76721.81</v>
      </c>
      <c r="E25" s="104"/>
      <c r="F25" s="102"/>
      <c r="G25" s="103">
        <v>0</v>
      </c>
      <c r="H25" s="104"/>
      <c r="I25" s="102"/>
      <c r="J25" s="103">
        <f t="shared" ref="J25:J29" si="0">B25-D25-G25</f>
        <v>426231.69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775964.5</v>
      </c>
      <c r="C26" s="102"/>
      <c r="D26" s="103">
        <v>118367.79000000001</v>
      </c>
      <c r="E26" s="104"/>
      <c r="F26" s="102"/>
      <c r="G26" s="103">
        <v>0</v>
      </c>
      <c r="H26" s="104"/>
      <c r="I26" s="102"/>
      <c r="J26" s="103">
        <f t="shared" si="0"/>
        <v>657596.71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846213.5</v>
      </c>
      <c r="C27" s="102"/>
      <c r="D27" s="103">
        <v>129083.65</v>
      </c>
      <c r="E27" s="104"/>
      <c r="F27" s="102"/>
      <c r="G27" s="103">
        <v>0</v>
      </c>
      <c r="H27" s="104"/>
      <c r="I27" s="102"/>
      <c r="J27" s="103">
        <f t="shared" si="0"/>
        <v>717129.85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820962</v>
      </c>
      <c r="C28" s="102"/>
      <c r="D28" s="103">
        <v>125231.61000000002</v>
      </c>
      <c r="E28" s="104"/>
      <c r="F28" s="102"/>
      <c r="G28" s="103">
        <v>0</v>
      </c>
      <c r="H28" s="104"/>
      <c r="I28" s="102"/>
      <c r="J28" s="103">
        <f t="shared" si="0"/>
        <v>695730.39</v>
      </c>
      <c r="K28" s="104"/>
      <c r="L28" s="104"/>
      <c r="M28" s="102"/>
      <c r="N28" s="15"/>
      <c r="O28" s="29"/>
      <c r="Q28" s="23"/>
    </row>
    <row r="29" spans="1:17" x14ac:dyDescent="0.2">
      <c r="A29" s="58" t="s">
        <v>221</v>
      </c>
      <c r="B29" s="101">
        <v>296962</v>
      </c>
      <c r="C29" s="102"/>
      <c r="D29" s="103">
        <v>45299.42</v>
      </c>
      <c r="E29" s="104"/>
      <c r="F29" s="102"/>
      <c r="G29" s="103">
        <v>0</v>
      </c>
      <c r="H29" s="104"/>
      <c r="I29" s="102"/>
      <c r="J29" s="103">
        <f t="shared" si="0"/>
        <v>251662.58000000002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3243055.5</v>
      </c>
      <c r="C30" s="102"/>
      <c r="D30" s="103">
        <f>SUM(D25:F29)</f>
        <v>494704.27999999997</v>
      </c>
      <c r="E30" s="104"/>
      <c r="F30" s="102"/>
      <c r="G30" s="103">
        <f>SUM(G25:I29)</f>
        <v>0</v>
      </c>
      <c r="H30" s="104"/>
      <c r="I30" s="102"/>
      <c r="J30" s="103">
        <f>B30-D30-G30</f>
        <v>2748351.22</v>
      </c>
      <c r="K30" s="104"/>
      <c r="L30" s="104"/>
      <c r="M30" s="102"/>
      <c r="N30" s="13"/>
      <c r="O30" s="29"/>
      <c r="P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9"/>
      <c r="P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  <c r="P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9"/>
      <c r="P33" s="23"/>
    </row>
    <row r="34" spans="1:18" ht="13.5" thickBot="1" x14ac:dyDescent="0.25">
      <c r="A34" s="17"/>
      <c r="B34" s="98">
        <v>718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9"/>
      <c r="P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O35" s="29"/>
      <c r="P35" s="23"/>
      <c r="Q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  <c r="Q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8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  <row r="45" spans="1:18" x14ac:dyDescent="0.2">
      <c r="R45" s="23"/>
    </row>
  </sheetData>
  <mergeCells count="35">
    <mergeCell ref="B23:C23"/>
    <mergeCell ref="B26:C26"/>
    <mergeCell ref="D26:F26"/>
    <mergeCell ref="G26:I26"/>
    <mergeCell ref="J23:M23"/>
    <mergeCell ref="D24:F24"/>
    <mergeCell ref="G24:I24"/>
    <mergeCell ref="J24:M24"/>
    <mergeCell ref="D23:F23"/>
    <mergeCell ref="G23:I23"/>
    <mergeCell ref="J26:M26"/>
    <mergeCell ref="B24:C24"/>
    <mergeCell ref="B25:C25"/>
    <mergeCell ref="J25:M25"/>
    <mergeCell ref="B27:C27"/>
    <mergeCell ref="D27:F27"/>
    <mergeCell ref="G27:I27"/>
    <mergeCell ref="J27:M27"/>
    <mergeCell ref="D25:F25"/>
    <mergeCell ref="G25:I25"/>
    <mergeCell ref="B28:C28"/>
    <mergeCell ref="D28:F28"/>
    <mergeCell ref="G28:I28"/>
    <mergeCell ref="J28:M28"/>
    <mergeCell ref="B29:C29"/>
    <mergeCell ref="D29:F29"/>
    <mergeCell ref="G29:I29"/>
    <mergeCell ref="J29:M29"/>
    <mergeCell ref="J30:M30"/>
    <mergeCell ref="B33:E33"/>
    <mergeCell ref="B32:E32"/>
    <mergeCell ref="B34:E34"/>
    <mergeCell ref="B30:C30"/>
    <mergeCell ref="D30:F30"/>
    <mergeCell ref="G30:I30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R44"/>
  <sheetViews>
    <sheetView zoomScale="115" workbookViewId="0">
      <selection activeCell="B31" sqref="B31:M31"/>
    </sheetView>
  </sheetViews>
  <sheetFormatPr defaultRowHeight="12.75" x14ac:dyDescent="0.2"/>
  <cols>
    <col min="1" max="1" width="12" customWidth="1"/>
    <col min="13" max="13" width="7.85546875" customWidth="1"/>
    <col min="15" max="15" width="12.85546875" bestFit="1" customWidth="1"/>
    <col min="16" max="18" width="11.7109375" bestFit="1" customWidth="1"/>
  </cols>
  <sheetData>
    <row r="1" spans="1:14" ht="15" x14ac:dyDescent="0.2">
      <c r="A1" t="s">
        <v>119</v>
      </c>
      <c r="B1" s="62" t="s">
        <v>199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1128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6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6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6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3"/>
    </row>
    <row r="24" spans="1:16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6" x14ac:dyDescent="0.2">
      <c r="A25" s="58" t="s">
        <v>217</v>
      </c>
      <c r="B25" s="101">
        <v>669364</v>
      </c>
      <c r="C25" s="102"/>
      <c r="D25" s="103">
        <v>102106.48</v>
      </c>
      <c r="E25" s="104"/>
      <c r="F25" s="102"/>
      <c r="G25" s="103">
        <v>0</v>
      </c>
      <c r="H25" s="104"/>
      <c r="I25" s="102"/>
      <c r="J25" s="103">
        <f t="shared" ref="J25:J29" si="0">B25-D25-G25</f>
        <v>567257.52</v>
      </c>
      <c r="K25" s="104"/>
      <c r="L25" s="104"/>
      <c r="M25" s="102"/>
      <c r="N25" s="15"/>
      <c r="O25" s="29"/>
    </row>
    <row r="26" spans="1:16" x14ac:dyDescent="0.2">
      <c r="A26" s="58" t="s">
        <v>218</v>
      </c>
      <c r="B26" s="101">
        <v>1376147</v>
      </c>
      <c r="C26" s="102"/>
      <c r="D26" s="103">
        <v>209921.05</v>
      </c>
      <c r="E26" s="104"/>
      <c r="F26" s="102"/>
      <c r="G26" s="103">
        <v>0</v>
      </c>
      <c r="H26" s="104"/>
      <c r="I26" s="102"/>
      <c r="J26" s="103">
        <f t="shared" si="0"/>
        <v>1166225.95</v>
      </c>
      <c r="K26" s="104"/>
      <c r="L26" s="104"/>
      <c r="M26" s="102"/>
      <c r="N26" s="15"/>
      <c r="O26" s="29"/>
    </row>
    <row r="27" spans="1:16" x14ac:dyDescent="0.2">
      <c r="A27" s="58" t="s">
        <v>219</v>
      </c>
      <c r="B27" s="101">
        <v>1300016.5</v>
      </c>
      <c r="C27" s="102"/>
      <c r="D27" s="103">
        <v>198307.83000000002</v>
      </c>
      <c r="E27" s="104"/>
      <c r="F27" s="102"/>
      <c r="G27" s="103">
        <v>0</v>
      </c>
      <c r="H27" s="104"/>
      <c r="I27" s="102"/>
      <c r="J27" s="103">
        <f t="shared" si="0"/>
        <v>1101708.67</v>
      </c>
      <c r="K27" s="104"/>
      <c r="L27" s="104"/>
      <c r="M27" s="102"/>
      <c r="N27" s="15"/>
      <c r="O27" s="29"/>
    </row>
    <row r="28" spans="1:16" x14ac:dyDescent="0.2">
      <c r="A28" s="58" t="s">
        <v>220</v>
      </c>
      <c r="B28" s="101">
        <v>1097729</v>
      </c>
      <c r="C28" s="102"/>
      <c r="D28" s="103">
        <v>167450.40000000002</v>
      </c>
      <c r="E28" s="104"/>
      <c r="F28" s="102"/>
      <c r="G28" s="103">
        <v>0</v>
      </c>
      <c r="H28" s="104"/>
      <c r="I28" s="102"/>
      <c r="J28" s="103">
        <f t="shared" si="0"/>
        <v>930278.6</v>
      </c>
      <c r="K28" s="104"/>
      <c r="L28" s="104"/>
      <c r="M28" s="102"/>
      <c r="N28" s="15"/>
      <c r="O28" s="29"/>
    </row>
    <row r="29" spans="1:16" x14ac:dyDescent="0.2">
      <c r="A29" s="58" t="s">
        <v>221</v>
      </c>
      <c r="B29" s="101">
        <v>798316.5</v>
      </c>
      <c r="C29" s="102"/>
      <c r="D29" s="103">
        <v>121777.27</v>
      </c>
      <c r="E29" s="104"/>
      <c r="F29" s="102"/>
      <c r="G29" s="103">
        <v>0</v>
      </c>
      <c r="H29" s="104"/>
      <c r="I29" s="102"/>
      <c r="J29" s="103">
        <f t="shared" si="0"/>
        <v>676539.23</v>
      </c>
      <c r="K29" s="104"/>
      <c r="L29" s="104"/>
      <c r="M29" s="102"/>
      <c r="N29" s="15"/>
      <c r="O29" s="29"/>
      <c r="P29" s="23"/>
    </row>
    <row r="30" spans="1:16" ht="13.5" thickBot="1" x14ac:dyDescent="0.25">
      <c r="A30" s="59" t="s">
        <v>86</v>
      </c>
      <c r="B30" s="101">
        <f>SUM(B25:C29)</f>
        <v>5241573</v>
      </c>
      <c r="C30" s="102"/>
      <c r="D30" s="103">
        <f>SUM(D25:F29)</f>
        <v>799563.03</v>
      </c>
      <c r="E30" s="104"/>
      <c r="F30" s="102"/>
      <c r="G30" s="103">
        <f>SUM(G25:I29)</f>
        <v>0</v>
      </c>
      <c r="H30" s="104"/>
      <c r="I30" s="102"/>
      <c r="J30" s="103">
        <f>B30-D30-G30</f>
        <v>4442009.97</v>
      </c>
      <c r="K30" s="104"/>
      <c r="L30" s="104"/>
      <c r="M30" s="102"/>
      <c r="N30" s="13"/>
      <c r="O30" s="29"/>
    </row>
    <row r="31" spans="1:16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9"/>
    </row>
    <row r="32" spans="1:16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  <c r="P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1092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  <c r="P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R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8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</row>
  </sheetData>
  <mergeCells count="35">
    <mergeCell ref="B23:C23"/>
    <mergeCell ref="D25:F25"/>
    <mergeCell ref="G23:I23"/>
    <mergeCell ref="B24:C24"/>
    <mergeCell ref="B25:C25"/>
    <mergeCell ref="J23:M23"/>
    <mergeCell ref="J25:M25"/>
    <mergeCell ref="D24:F24"/>
    <mergeCell ref="G24:I24"/>
    <mergeCell ref="J24:M24"/>
    <mergeCell ref="G25:I25"/>
    <mergeCell ref="D23:F23"/>
    <mergeCell ref="B28:C28"/>
    <mergeCell ref="D28:F28"/>
    <mergeCell ref="G28:I28"/>
    <mergeCell ref="J28:M28"/>
    <mergeCell ref="B26:C26"/>
    <mergeCell ref="D26:F26"/>
    <mergeCell ref="G26:I26"/>
    <mergeCell ref="J26:M26"/>
    <mergeCell ref="B27:C27"/>
    <mergeCell ref="D27:F27"/>
    <mergeCell ref="G27:I27"/>
    <mergeCell ref="J27:M27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44"/>
  <sheetViews>
    <sheetView workbookViewId="0">
      <selection activeCell="A30" sqref="A30:XFD30"/>
    </sheetView>
  </sheetViews>
  <sheetFormatPr defaultRowHeight="12.75" x14ac:dyDescent="0.2"/>
  <cols>
    <col min="1" max="1" width="13.5703125" customWidth="1"/>
    <col min="3" max="3" width="11.7109375" customWidth="1"/>
    <col min="7" max="7" width="10" bestFit="1" customWidth="1"/>
    <col min="13" max="13" width="9" customWidth="1"/>
    <col min="15" max="15" width="11.7109375" bestFit="1" customWidth="1"/>
    <col min="16" max="16" width="12.85546875" bestFit="1" customWidth="1"/>
    <col min="17" max="17" width="11.7109375" bestFit="1" customWidth="1"/>
  </cols>
  <sheetData>
    <row r="1" spans="1:14" ht="15" x14ac:dyDescent="0.2">
      <c r="A1" t="s">
        <v>107</v>
      </c>
      <c r="B1" s="62" t="s">
        <v>164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40648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37" t="s">
        <v>53</v>
      </c>
      <c r="B8" s="38"/>
      <c r="C8" s="38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52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4324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2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P24" s="28"/>
    </row>
    <row r="25" spans="1:17" s="7" customFormat="1" x14ac:dyDescent="0.2">
      <c r="A25" s="58" t="s">
        <v>217</v>
      </c>
      <c r="B25" s="101">
        <v>904448.5</v>
      </c>
      <c r="C25" s="102"/>
      <c r="D25" s="103">
        <v>137966.58000000002</v>
      </c>
      <c r="E25" s="104"/>
      <c r="F25" s="102"/>
      <c r="G25" s="103">
        <v>0</v>
      </c>
      <c r="H25" s="104"/>
      <c r="I25" s="102"/>
      <c r="J25" s="103">
        <f t="shared" ref="J25:J29" si="0">B25-D25-G25</f>
        <v>766481.91999999993</v>
      </c>
      <c r="K25" s="104"/>
      <c r="L25" s="104"/>
      <c r="M25" s="102"/>
      <c r="N25" s="15"/>
      <c r="P25" s="28"/>
    </row>
    <row r="26" spans="1:17" s="7" customFormat="1" x14ac:dyDescent="0.2">
      <c r="A26" s="58" t="s">
        <v>218</v>
      </c>
      <c r="B26" s="101">
        <v>875315</v>
      </c>
      <c r="C26" s="102"/>
      <c r="D26" s="103">
        <v>133522.46</v>
      </c>
      <c r="E26" s="104"/>
      <c r="F26" s="102"/>
      <c r="G26" s="103">
        <v>0</v>
      </c>
      <c r="H26" s="104"/>
      <c r="I26" s="102"/>
      <c r="J26" s="103">
        <f t="shared" si="0"/>
        <v>741792.54</v>
      </c>
      <c r="K26" s="104"/>
      <c r="L26" s="104"/>
      <c r="M26" s="102"/>
      <c r="N26" s="15"/>
      <c r="P26" s="28"/>
    </row>
    <row r="27" spans="1:17" s="7" customFormat="1" x14ac:dyDescent="0.2">
      <c r="A27" s="58" t="s">
        <v>219</v>
      </c>
      <c r="B27" s="101">
        <v>1163581</v>
      </c>
      <c r="C27" s="102"/>
      <c r="D27" s="103">
        <v>177495.38</v>
      </c>
      <c r="E27" s="104"/>
      <c r="F27" s="102"/>
      <c r="G27" s="103">
        <v>0</v>
      </c>
      <c r="H27" s="104"/>
      <c r="I27" s="102"/>
      <c r="J27" s="103">
        <f t="shared" si="0"/>
        <v>986085.62</v>
      </c>
      <c r="K27" s="104"/>
      <c r="L27" s="104"/>
      <c r="M27" s="102"/>
      <c r="N27" s="15"/>
      <c r="P27" s="28"/>
    </row>
    <row r="28" spans="1:17" s="7" customFormat="1" x14ac:dyDescent="0.2">
      <c r="A28" s="58" t="s">
        <v>220</v>
      </c>
      <c r="B28" s="101">
        <v>1258341</v>
      </c>
      <c r="C28" s="102"/>
      <c r="D28" s="103">
        <v>191950.30000000002</v>
      </c>
      <c r="E28" s="104"/>
      <c r="F28" s="102"/>
      <c r="G28" s="103">
        <v>0</v>
      </c>
      <c r="H28" s="104"/>
      <c r="I28" s="102"/>
      <c r="J28" s="103">
        <f t="shared" si="0"/>
        <v>1066390.7</v>
      </c>
      <c r="K28" s="104"/>
      <c r="L28" s="104"/>
      <c r="M28" s="102"/>
      <c r="N28" s="15"/>
      <c r="P28" s="28"/>
    </row>
    <row r="29" spans="1:17" s="7" customFormat="1" x14ac:dyDescent="0.2">
      <c r="A29" s="58" t="s">
        <v>221</v>
      </c>
      <c r="B29" s="101">
        <v>359087.5</v>
      </c>
      <c r="C29" s="102"/>
      <c r="D29" s="103">
        <v>54776.11</v>
      </c>
      <c r="E29" s="104"/>
      <c r="F29" s="102"/>
      <c r="G29" s="103">
        <v>0</v>
      </c>
      <c r="H29" s="104"/>
      <c r="I29" s="102"/>
      <c r="J29" s="103">
        <f t="shared" si="0"/>
        <v>304311.39</v>
      </c>
      <c r="K29" s="104"/>
      <c r="L29" s="104"/>
      <c r="M29" s="102"/>
      <c r="N29" s="15"/>
      <c r="P29" s="28"/>
    </row>
    <row r="30" spans="1:17" s="7" customFormat="1" ht="13.5" thickBot="1" x14ac:dyDescent="0.25">
      <c r="A30" s="59" t="s">
        <v>86</v>
      </c>
      <c r="B30" s="101">
        <f>SUM(B25:C29)</f>
        <v>4560773</v>
      </c>
      <c r="C30" s="102"/>
      <c r="D30" s="103">
        <f>SUM(D25:F29)</f>
        <v>695710.83000000007</v>
      </c>
      <c r="E30" s="104"/>
      <c r="F30" s="102"/>
      <c r="G30" s="103">
        <f>SUM(G25:I29)</f>
        <v>0</v>
      </c>
      <c r="H30" s="104"/>
      <c r="I30" s="102"/>
      <c r="J30" s="103">
        <f>B30-D30-G30</f>
        <v>3865062.17</v>
      </c>
      <c r="K30" s="104"/>
      <c r="L30" s="104"/>
      <c r="M30" s="102"/>
      <c r="N30" s="15"/>
      <c r="P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8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</row>
    <row r="34" spans="1:17" ht="13.5" thickBot="1" x14ac:dyDescent="0.25">
      <c r="A34" s="17"/>
      <c r="B34" s="98">
        <v>1141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  <c r="Q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P41" s="2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7" x14ac:dyDescent="0.2">
      <c r="P44" s="23"/>
    </row>
  </sheetData>
  <mergeCells count="35">
    <mergeCell ref="D23:F23"/>
    <mergeCell ref="G23:I23"/>
    <mergeCell ref="B26:C26"/>
    <mergeCell ref="D26:F26"/>
    <mergeCell ref="J23:M23"/>
    <mergeCell ref="J25:M25"/>
    <mergeCell ref="D24:F24"/>
    <mergeCell ref="G24:I24"/>
    <mergeCell ref="J24:M24"/>
    <mergeCell ref="B23:C23"/>
    <mergeCell ref="B24:C24"/>
    <mergeCell ref="B25:C25"/>
    <mergeCell ref="D25:F25"/>
    <mergeCell ref="G25:I25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paperSize="9" scale="81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R45"/>
  <sheetViews>
    <sheetView zoomScale="115" workbookViewId="0">
      <selection activeCell="B31" sqref="B31:M31"/>
    </sheetView>
  </sheetViews>
  <sheetFormatPr defaultRowHeight="12.75" x14ac:dyDescent="0.2"/>
  <cols>
    <col min="1" max="1" width="11.42578125" customWidth="1"/>
    <col min="3" max="3" width="11.140625" customWidth="1"/>
    <col min="13" max="13" width="7.28515625" customWidth="1"/>
    <col min="15" max="15" width="11.28515625" bestFit="1" customWidth="1"/>
    <col min="16" max="18" width="10.140625" bestFit="1" customWidth="1"/>
  </cols>
  <sheetData>
    <row r="1" spans="1:14" ht="15" x14ac:dyDescent="0.2">
      <c r="A1" s="64" t="s">
        <v>141</v>
      </c>
      <c r="B1" s="62" t="s">
        <v>200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41183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142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60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 t="s">
        <v>143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260008</v>
      </c>
      <c r="C25" s="102"/>
      <c r="D25" s="103">
        <v>15650.21</v>
      </c>
      <c r="E25" s="104"/>
      <c r="F25" s="102"/>
      <c r="G25" s="103">
        <v>14310.18</v>
      </c>
      <c r="H25" s="104"/>
      <c r="I25" s="102"/>
      <c r="J25" s="103">
        <f t="shared" ref="J25:J29" si="0">B25-D25-G25</f>
        <v>230047.61000000002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326232</v>
      </c>
      <c r="C26" s="102"/>
      <c r="D26" s="103">
        <v>22470.42</v>
      </c>
      <c r="E26" s="104"/>
      <c r="F26" s="102"/>
      <c r="G26" s="103">
        <v>16266.02</v>
      </c>
      <c r="H26" s="104"/>
      <c r="I26" s="102"/>
      <c r="J26" s="103">
        <f t="shared" si="0"/>
        <v>287495.56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357357</v>
      </c>
      <c r="C27" s="102"/>
      <c r="D27" s="103">
        <v>12947.529999999999</v>
      </c>
      <c r="E27" s="104"/>
      <c r="F27" s="102"/>
      <c r="G27" s="103">
        <v>24770.91</v>
      </c>
      <c r="H27" s="104"/>
      <c r="I27" s="102"/>
      <c r="J27" s="103">
        <f t="shared" si="0"/>
        <v>319638.56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261514.5</v>
      </c>
      <c r="C28" s="102"/>
      <c r="D28" s="103">
        <v>14198.289999999999</v>
      </c>
      <c r="E28" s="104"/>
      <c r="F28" s="102"/>
      <c r="G28" s="103">
        <v>15312.470000000001</v>
      </c>
      <c r="H28" s="104"/>
      <c r="I28" s="102"/>
      <c r="J28" s="103">
        <f t="shared" si="0"/>
        <v>232003.74</v>
      </c>
      <c r="K28" s="104"/>
      <c r="L28" s="104"/>
      <c r="M28" s="102"/>
      <c r="N28" s="15"/>
      <c r="O28" s="29"/>
      <c r="Q28" s="23"/>
    </row>
    <row r="29" spans="1:17" x14ac:dyDescent="0.2">
      <c r="A29" s="58" t="s">
        <v>221</v>
      </c>
      <c r="B29" s="101">
        <v>205977</v>
      </c>
      <c r="C29" s="102"/>
      <c r="D29" s="103">
        <v>13452.01</v>
      </c>
      <c r="E29" s="104"/>
      <c r="F29" s="102"/>
      <c r="G29" s="103">
        <v>10708.41</v>
      </c>
      <c r="H29" s="104"/>
      <c r="I29" s="102"/>
      <c r="J29" s="103">
        <f t="shared" si="0"/>
        <v>181816.58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1411088.5</v>
      </c>
      <c r="C30" s="102"/>
      <c r="D30" s="103">
        <f>SUM(D25:F29)</f>
        <v>78718.459999999992</v>
      </c>
      <c r="E30" s="104"/>
      <c r="F30" s="102"/>
      <c r="G30" s="103">
        <f>SUM(G25:I29)</f>
        <v>81367.990000000005</v>
      </c>
      <c r="H30" s="104"/>
      <c r="I30" s="102"/>
      <c r="J30" s="103">
        <f>B30-D30-G30</f>
        <v>1251002.05</v>
      </c>
      <c r="K30" s="104"/>
      <c r="L30" s="104"/>
      <c r="M30" s="102"/>
      <c r="N30" s="13"/>
      <c r="O30" s="29"/>
      <c r="P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9"/>
      <c r="P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  <c r="P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9"/>
      <c r="P33" s="23"/>
    </row>
    <row r="34" spans="1:18" ht="13.5" thickBot="1" x14ac:dyDescent="0.25">
      <c r="A34" s="17"/>
      <c r="B34" s="98">
        <v>378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9"/>
      <c r="P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O35" s="29"/>
      <c r="P35" s="23"/>
      <c r="Q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  <c r="Q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8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23"/>
    </row>
    <row r="45" spans="1:18" x14ac:dyDescent="0.2">
      <c r="R45" s="23"/>
    </row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Q43"/>
  <sheetViews>
    <sheetView zoomScale="115" zoomScaleNormal="100" workbookViewId="0">
      <selection activeCell="B31" sqref="B31:M31"/>
    </sheetView>
  </sheetViews>
  <sheetFormatPr defaultRowHeight="12.75" x14ac:dyDescent="0.2"/>
  <cols>
    <col min="1" max="1" width="11.28515625" customWidth="1"/>
    <col min="3" max="3" width="11.7109375" customWidth="1"/>
    <col min="8" max="8" width="10" bestFit="1" customWidth="1"/>
    <col min="13" max="13" width="9.42578125" customWidth="1"/>
    <col min="15" max="15" width="12.85546875" bestFit="1" customWidth="1"/>
    <col min="16" max="17" width="11.7109375" bestFit="1" customWidth="1"/>
  </cols>
  <sheetData>
    <row r="1" spans="1:16" ht="15" x14ac:dyDescent="0.2">
      <c r="A1" t="s">
        <v>117</v>
      </c>
      <c r="B1" s="62" t="s">
        <v>201</v>
      </c>
    </row>
    <row r="2" spans="1:16" ht="18" x14ac:dyDescent="0.25">
      <c r="B2" s="5" t="s">
        <v>55</v>
      </c>
    </row>
    <row r="3" spans="1:16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6" t="s">
        <v>0</v>
      </c>
      <c r="B4" s="20">
        <v>38523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8" x14ac:dyDescent="0.25">
      <c r="A6" s="5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6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6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23"/>
    </row>
    <row r="13" spans="1:16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6" ht="13.5" thickBot="1" x14ac:dyDescent="0.25">
      <c r="A14" s="16"/>
      <c r="B14" s="16"/>
      <c r="C14" s="16"/>
      <c r="D14" s="16"/>
      <c r="E14" s="16"/>
      <c r="F14" s="16"/>
      <c r="G14" s="13"/>
      <c r="H14" s="19">
        <v>6096</v>
      </c>
      <c r="I14" s="16"/>
      <c r="J14" s="16"/>
      <c r="K14" s="16"/>
      <c r="L14" s="16"/>
      <c r="M14" s="16"/>
      <c r="N14" s="13"/>
    </row>
    <row r="15" spans="1:16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9"/>
    </row>
    <row r="23" spans="1:17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7" s="7" customFormat="1" x14ac:dyDescent="0.2">
      <c r="A25" s="58" t="s">
        <v>217</v>
      </c>
      <c r="B25" s="101">
        <v>2569205.5</v>
      </c>
      <c r="C25" s="102"/>
      <c r="D25" s="103">
        <v>386593.46</v>
      </c>
      <c r="E25" s="104"/>
      <c r="F25" s="102"/>
      <c r="G25" s="103">
        <v>3170.23</v>
      </c>
      <c r="H25" s="104"/>
      <c r="I25" s="102"/>
      <c r="J25" s="103">
        <f t="shared" ref="J25:J29" si="0">B25-D25-G25</f>
        <v>2179441.81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3048707.5</v>
      </c>
      <c r="C26" s="102"/>
      <c r="D26" s="103">
        <v>454917.79000000004</v>
      </c>
      <c r="E26" s="104"/>
      <c r="F26" s="102"/>
      <c r="G26" s="103">
        <v>6042.85</v>
      </c>
      <c r="H26" s="104"/>
      <c r="I26" s="102"/>
      <c r="J26" s="103">
        <f t="shared" si="0"/>
        <v>2587746.86</v>
      </c>
      <c r="K26" s="104"/>
      <c r="L26" s="104"/>
      <c r="M26" s="102"/>
      <c r="N26" s="15"/>
    </row>
    <row r="27" spans="1:17" s="7" customFormat="1" x14ac:dyDescent="0.2">
      <c r="A27" s="58" t="s">
        <v>219</v>
      </c>
      <c r="B27" s="101">
        <v>2805217</v>
      </c>
      <c r="C27" s="102"/>
      <c r="D27" s="103">
        <v>422716.21</v>
      </c>
      <c r="E27" s="104"/>
      <c r="F27" s="102"/>
      <c r="G27" s="103">
        <v>3098.1899999999996</v>
      </c>
      <c r="H27" s="104"/>
      <c r="I27" s="102"/>
      <c r="J27" s="103">
        <f t="shared" si="0"/>
        <v>2379402.6</v>
      </c>
      <c r="K27" s="104"/>
      <c r="L27" s="104"/>
      <c r="M27" s="102"/>
      <c r="N27" s="15"/>
    </row>
    <row r="28" spans="1:17" s="7" customFormat="1" x14ac:dyDescent="0.2">
      <c r="A28" s="58" t="s">
        <v>220</v>
      </c>
      <c r="B28" s="101">
        <v>3219051</v>
      </c>
      <c r="C28" s="102"/>
      <c r="D28" s="103">
        <v>487706</v>
      </c>
      <c r="E28" s="104"/>
      <c r="F28" s="102"/>
      <c r="G28" s="103">
        <v>1988.1899999999998</v>
      </c>
      <c r="H28" s="104"/>
      <c r="I28" s="102"/>
      <c r="J28" s="103">
        <f t="shared" si="0"/>
        <v>2729356.81</v>
      </c>
      <c r="K28" s="104"/>
      <c r="L28" s="104"/>
      <c r="M28" s="102"/>
      <c r="N28" s="15"/>
    </row>
    <row r="29" spans="1:17" s="7" customFormat="1" x14ac:dyDescent="0.2">
      <c r="A29" s="58" t="s">
        <v>221</v>
      </c>
      <c r="B29" s="101">
        <v>1126588.5</v>
      </c>
      <c r="C29" s="102"/>
      <c r="D29" s="103">
        <v>170310.44</v>
      </c>
      <c r="E29" s="104"/>
      <c r="F29" s="102"/>
      <c r="G29" s="103">
        <v>919.08999999999992</v>
      </c>
      <c r="H29" s="104"/>
      <c r="I29" s="102"/>
      <c r="J29" s="103">
        <f t="shared" si="0"/>
        <v>955358.97000000009</v>
      </c>
      <c r="K29" s="104"/>
      <c r="L29" s="104"/>
      <c r="M29" s="102"/>
      <c r="N29" s="15"/>
      <c r="P29" s="22"/>
      <c r="Q29" s="22"/>
    </row>
    <row r="30" spans="1:17" s="7" customFormat="1" ht="13.5" thickBot="1" x14ac:dyDescent="0.25">
      <c r="A30" s="59" t="s">
        <v>86</v>
      </c>
      <c r="B30" s="101">
        <f>SUM(B25:C29)</f>
        <v>12768769.5</v>
      </c>
      <c r="C30" s="102"/>
      <c r="D30" s="103">
        <f>SUM(D25:F29)</f>
        <v>1922243.9</v>
      </c>
      <c r="E30" s="104"/>
      <c r="F30" s="102"/>
      <c r="G30" s="103">
        <f>SUM(G25:I29)</f>
        <v>15218.550000000001</v>
      </c>
      <c r="H30" s="104"/>
      <c r="I30" s="102"/>
      <c r="J30" s="103">
        <f>B30-D30-G30</f>
        <v>10831307.049999999</v>
      </c>
      <c r="K30" s="104"/>
      <c r="L30" s="104"/>
      <c r="M30" s="102"/>
      <c r="N30" s="15"/>
      <c r="O30" s="22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2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7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  <c r="Q33" s="23"/>
    </row>
    <row r="34" spans="1:17" ht="13.5" thickBot="1" x14ac:dyDescent="0.25">
      <c r="A34" s="17"/>
      <c r="B34" s="98">
        <v>2277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</row>
    <row r="35" spans="1:17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7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7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</row>
    <row r="39" spans="1:1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7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7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</row>
    <row r="42" spans="1:17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</sheetData>
  <mergeCells count="35">
    <mergeCell ref="B23:C23"/>
    <mergeCell ref="B24:C24"/>
    <mergeCell ref="D24:F24"/>
    <mergeCell ref="G24:I24"/>
    <mergeCell ref="J24:M24"/>
    <mergeCell ref="D23:F23"/>
    <mergeCell ref="G23:I23"/>
    <mergeCell ref="J23:M23"/>
    <mergeCell ref="G25:I25"/>
    <mergeCell ref="J25:M25"/>
    <mergeCell ref="D25:F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scale="97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R43"/>
  <sheetViews>
    <sheetView zoomScale="115" workbookViewId="0">
      <selection activeCell="B31" sqref="B31:M31"/>
    </sheetView>
  </sheetViews>
  <sheetFormatPr defaultRowHeight="12.75" x14ac:dyDescent="0.2"/>
  <cols>
    <col min="1" max="1" width="11.42578125" customWidth="1"/>
    <col min="3" max="3" width="11.7109375" customWidth="1"/>
    <col min="13" max="13" width="8.42578125" customWidth="1"/>
    <col min="15" max="15" width="11.28515625" bestFit="1" customWidth="1"/>
    <col min="16" max="18" width="10.140625" bestFit="1" customWidth="1"/>
  </cols>
  <sheetData>
    <row r="1" spans="1:15" ht="15" x14ac:dyDescent="0.2">
      <c r="A1" t="s">
        <v>118</v>
      </c>
      <c r="B1" s="62" t="s">
        <v>202</v>
      </c>
    </row>
    <row r="2" spans="1:15" ht="18" x14ac:dyDescent="0.25">
      <c r="B2" s="5" t="s">
        <v>55</v>
      </c>
    </row>
    <row r="3" spans="1:15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x14ac:dyDescent="0.2">
      <c r="A4" s="6" t="s">
        <v>0</v>
      </c>
      <c r="B4" s="20">
        <v>38789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 ht="18" x14ac:dyDescent="0.25">
      <c r="A6" s="5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5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5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5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  <c r="O13" s="23"/>
    </row>
    <row r="14" spans="1:15" ht="13.5" thickBot="1" x14ac:dyDescent="0.25">
      <c r="A14" s="16"/>
      <c r="B14" s="16"/>
      <c r="C14" s="16"/>
      <c r="D14" s="16"/>
      <c r="E14" s="16"/>
      <c r="F14" s="16"/>
      <c r="G14" s="13"/>
      <c r="H14" s="19">
        <v>5118</v>
      </c>
      <c r="I14" s="16"/>
      <c r="J14" s="16"/>
      <c r="K14" s="16"/>
      <c r="L14" s="16"/>
      <c r="M14" s="16"/>
      <c r="N14" s="13"/>
    </row>
    <row r="15" spans="1:1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8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8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23"/>
      <c r="R19" s="23"/>
    </row>
    <row r="20" spans="1:18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23"/>
    </row>
    <row r="21" spans="1:18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9"/>
    </row>
    <row r="23" spans="1:18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8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  <c r="Q24" s="22"/>
    </row>
    <row r="25" spans="1:18" s="7" customFormat="1" x14ac:dyDescent="0.2">
      <c r="A25" s="58" t="s">
        <v>217</v>
      </c>
      <c r="B25" s="101">
        <v>850906</v>
      </c>
      <c r="C25" s="102"/>
      <c r="D25" s="103">
        <v>129710.84</v>
      </c>
      <c r="E25" s="104"/>
      <c r="F25" s="102"/>
      <c r="G25" s="103">
        <v>52.72</v>
      </c>
      <c r="H25" s="104"/>
      <c r="I25" s="102"/>
      <c r="J25" s="103">
        <f t="shared" ref="J25:J29" si="0">B25-D25-G25</f>
        <v>721142.44000000006</v>
      </c>
      <c r="K25" s="104"/>
      <c r="L25" s="104"/>
      <c r="M25" s="102"/>
      <c r="N25" s="15"/>
      <c r="O25" s="28"/>
      <c r="R25" s="22"/>
    </row>
    <row r="26" spans="1:18" s="7" customFormat="1" x14ac:dyDescent="0.2">
      <c r="A26" s="58" t="s">
        <v>218</v>
      </c>
      <c r="B26" s="101">
        <v>1041335.5</v>
      </c>
      <c r="C26" s="102"/>
      <c r="D26" s="103">
        <v>158728.97999999998</v>
      </c>
      <c r="E26" s="104"/>
      <c r="F26" s="102"/>
      <c r="G26" s="103">
        <v>70.900000000000006</v>
      </c>
      <c r="H26" s="104"/>
      <c r="I26" s="102"/>
      <c r="J26" s="103">
        <f t="shared" si="0"/>
        <v>882535.62</v>
      </c>
      <c r="K26" s="104"/>
      <c r="L26" s="104"/>
      <c r="M26" s="102"/>
      <c r="N26" s="15"/>
      <c r="O26" s="28"/>
      <c r="Q26" s="22"/>
    </row>
    <row r="27" spans="1:18" s="7" customFormat="1" x14ac:dyDescent="0.2">
      <c r="A27" s="58" t="s">
        <v>219</v>
      </c>
      <c r="B27" s="101">
        <v>1087052</v>
      </c>
      <c r="C27" s="102"/>
      <c r="D27" s="103">
        <v>165821.63</v>
      </c>
      <c r="E27" s="104"/>
      <c r="F27" s="102"/>
      <c r="G27" s="103">
        <v>0</v>
      </c>
      <c r="H27" s="104"/>
      <c r="I27" s="102"/>
      <c r="J27" s="103">
        <f t="shared" si="0"/>
        <v>921230.37</v>
      </c>
      <c r="K27" s="104"/>
      <c r="L27" s="104"/>
      <c r="M27" s="102"/>
      <c r="N27" s="15"/>
      <c r="O27" s="28"/>
    </row>
    <row r="28" spans="1:18" s="7" customFormat="1" x14ac:dyDescent="0.2">
      <c r="A28" s="58" t="s">
        <v>220</v>
      </c>
      <c r="B28" s="101">
        <v>1132508.75</v>
      </c>
      <c r="C28" s="102"/>
      <c r="D28" s="103">
        <v>172696.34</v>
      </c>
      <c r="E28" s="104"/>
      <c r="F28" s="102"/>
      <c r="G28" s="103">
        <v>35.450000000000003</v>
      </c>
      <c r="H28" s="104"/>
      <c r="I28" s="102"/>
      <c r="J28" s="103">
        <f t="shared" si="0"/>
        <v>959776.96000000008</v>
      </c>
      <c r="K28" s="104"/>
      <c r="L28" s="104"/>
      <c r="M28" s="102"/>
      <c r="N28" s="15"/>
      <c r="O28" s="28"/>
      <c r="Q28" s="22"/>
    </row>
    <row r="29" spans="1:18" s="7" customFormat="1" x14ac:dyDescent="0.2">
      <c r="A29" s="58" t="s">
        <v>221</v>
      </c>
      <c r="B29" s="101">
        <v>340408</v>
      </c>
      <c r="C29" s="102"/>
      <c r="D29" s="103">
        <v>51926.69</v>
      </c>
      <c r="E29" s="104"/>
      <c r="F29" s="102"/>
      <c r="G29" s="103">
        <v>0</v>
      </c>
      <c r="H29" s="104"/>
      <c r="I29" s="102"/>
      <c r="J29" s="103">
        <f t="shared" si="0"/>
        <v>288481.31</v>
      </c>
      <c r="K29" s="104"/>
      <c r="L29" s="104"/>
      <c r="M29" s="102"/>
      <c r="N29" s="15"/>
      <c r="O29" s="28"/>
      <c r="P29" s="22"/>
    </row>
    <row r="30" spans="1:18" s="7" customFormat="1" ht="13.5" thickBot="1" x14ac:dyDescent="0.25">
      <c r="A30" s="59" t="s">
        <v>86</v>
      </c>
      <c r="B30" s="101">
        <f>SUM(B25:C29)</f>
        <v>4452210.25</v>
      </c>
      <c r="C30" s="102"/>
      <c r="D30" s="103">
        <f>SUM(D25:F29)</f>
        <v>678884.48</v>
      </c>
      <c r="E30" s="104"/>
      <c r="F30" s="102"/>
      <c r="G30" s="103">
        <f>SUM(G25:I29)</f>
        <v>159.07</v>
      </c>
      <c r="H30" s="104"/>
      <c r="I30" s="102"/>
      <c r="J30" s="103">
        <f>B30-D30-G30</f>
        <v>3773166.7</v>
      </c>
      <c r="K30" s="104"/>
      <c r="L30" s="104"/>
      <c r="M30" s="102"/>
      <c r="N30" s="15"/>
      <c r="O30" s="28"/>
    </row>
    <row r="31" spans="1:18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8"/>
      <c r="P31" s="22"/>
    </row>
    <row r="32" spans="1:18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9"/>
      <c r="P33" s="23"/>
    </row>
    <row r="34" spans="1:18" ht="13.5" thickBot="1" x14ac:dyDescent="0.25">
      <c r="A34" s="17"/>
      <c r="B34" s="98">
        <v>758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P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  <c r="R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  <c r="R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P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35">
    <mergeCell ref="B23:C23"/>
    <mergeCell ref="B24:C24"/>
    <mergeCell ref="G25:I25"/>
    <mergeCell ref="J25:M25"/>
    <mergeCell ref="D25:F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B31" sqref="B31:M31"/>
    </sheetView>
  </sheetViews>
  <sheetFormatPr defaultRowHeight="12.75" x14ac:dyDescent="0.2"/>
  <cols>
    <col min="1" max="1" width="10.85546875" customWidth="1"/>
    <col min="15" max="15" width="11.28515625" bestFit="1" customWidth="1"/>
    <col min="16" max="19" width="10.140625" bestFit="1" customWidth="1"/>
  </cols>
  <sheetData>
    <row r="1" spans="1:14" ht="15" x14ac:dyDescent="0.2">
      <c r="A1" s="64" t="s">
        <v>157</v>
      </c>
      <c r="B1" s="62" t="s">
        <v>203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41458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3.5" thickBot="1" x14ac:dyDescent="0.25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6"/>
      <c r="L8" s="16"/>
      <c r="M8" s="16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81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7146</v>
      </c>
      <c r="I14" s="16"/>
      <c r="J14" s="16"/>
      <c r="K14" s="13"/>
      <c r="L14" s="13"/>
      <c r="M14" s="13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29"/>
      <c r="L20" s="29"/>
      <c r="M20" s="29"/>
      <c r="N20" s="15"/>
      <c r="O20" s="29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29"/>
      <c r="L21" s="29"/>
      <c r="M21" s="29"/>
      <c r="N21" s="15"/>
      <c r="O21" s="29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29"/>
      <c r="L22" s="29"/>
      <c r="M22" s="29"/>
      <c r="N22" s="15"/>
      <c r="O22" s="29"/>
    </row>
    <row r="23" spans="1:17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140051</v>
      </c>
      <c r="C25" s="102"/>
      <c r="D25" s="103">
        <v>21363.67</v>
      </c>
      <c r="E25" s="104"/>
      <c r="F25" s="102"/>
      <c r="G25" s="103">
        <v>0</v>
      </c>
      <c r="H25" s="104"/>
      <c r="I25" s="102"/>
      <c r="J25" s="103">
        <f t="shared" ref="J25:J29" si="0">B25-D25-G25</f>
        <v>118687.33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156970.25</v>
      </c>
      <c r="C26" s="102"/>
      <c r="D26" s="103">
        <v>23944.58</v>
      </c>
      <c r="E26" s="104"/>
      <c r="F26" s="102"/>
      <c r="G26" s="103">
        <v>0</v>
      </c>
      <c r="H26" s="104"/>
      <c r="I26" s="102"/>
      <c r="J26" s="103">
        <f t="shared" si="0"/>
        <v>133025.66999999998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265682.25</v>
      </c>
      <c r="C27" s="102"/>
      <c r="D27" s="103">
        <v>40527.69</v>
      </c>
      <c r="E27" s="104"/>
      <c r="F27" s="102"/>
      <c r="G27" s="103">
        <v>0</v>
      </c>
      <c r="H27" s="104"/>
      <c r="I27" s="102"/>
      <c r="J27" s="103">
        <f t="shared" si="0"/>
        <v>225154.56</v>
      </c>
      <c r="K27" s="104"/>
      <c r="L27" s="104"/>
      <c r="M27" s="102"/>
      <c r="N27" s="13"/>
      <c r="O27" s="29"/>
      <c r="Q27" s="23"/>
    </row>
    <row r="28" spans="1:17" x14ac:dyDescent="0.2">
      <c r="A28" s="58" t="s">
        <v>220</v>
      </c>
      <c r="B28" s="101">
        <v>312342.25</v>
      </c>
      <c r="C28" s="102"/>
      <c r="D28" s="103">
        <v>47645.35</v>
      </c>
      <c r="E28" s="104"/>
      <c r="F28" s="102"/>
      <c r="G28" s="103">
        <v>0</v>
      </c>
      <c r="H28" s="104"/>
      <c r="I28" s="102"/>
      <c r="J28" s="103">
        <f t="shared" si="0"/>
        <v>264696.90000000002</v>
      </c>
      <c r="K28" s="104"/>
      <c r="L28" s="104"/>
      <c r="M28" s="102"/>
      <c r="N28" s="13"/>
    </row>
    <row r="29" spans="1:17" x14ac:dyDescent="0.2">
      <c r="A29" s="58" t="s">
        <v>221</v>
      </c>
      <c r="B29" s="101">
        <v>115555.25</v>
      </c>
      <c r="C29" s="102"/>
      <c r="D29" s="103">
        <v>17627.07</v>
      </c>
      <c r="E29" s="104"/>
      <c r="F29" s="102"/>
      <c r="G29" s="103">
        <v>0</v>
      </c>
      <c r="H29" s="104"/>
      <c r="I29" s="102"/>
      <c r="J29" s="103">
        <f t="shared" si="0"/>
        <v>97928.18</v>
      </c>
      <c r="K29" s="104"/>
      <c r="L29" s="104"/>
      <c r="M29" s="102"/>
      <c r="N29" s="13"/>
    </row>
    <row r="30" spans="1:17" ht="13.5" thickBot="1" x14ac:dyDescent="0.25">
      <c r="A30" s="59" t="s">
        <v>86</v>
      </c>
      <c r="B30" s="101">
        <f>SUM(B25:C29)</f>
        <v>990601</v>
      </c>
      <c r="C30" s="102"/>
      <c r="D30" s="103">
        <f>SUM(D25:F29)</f>
        <v>151108.36000000002</v>
      </c>
      <c r="E30" s="104"/>
      <c r="F30" s="102"/>
      <c r="G30" s="103">
        <f>SUM(G25:I29)</f>
        <v>0</v>
      </c>
      <c r="H30" s="104"/>
      <c r="I30" s="102"/>
      <c r="J30" s="103">
        <f>B30-D30-G30</f>
        <v>839492.64</v>
      </c>
      <c r="K30" s="104"/>
      <c r="L30" s="104"/>
      <c r="M30" s="102"/>
      <c r="N30" s="1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  <c r="P31" s="23"/>
      <c r="Q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  <c r="P32" s="23"/>
      <c r="Q32" s="2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  <c r="Q33" s="23"/>
    </row>
    <row r="34" spans="1:19" ht="13.5" thickBot="1" x14ac:dyDescent="0.25">
      <c r="A34" s="17"/>
      <c r="B34" s="98">
        <v>169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Q34" s="23"/>
      <c r="S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O35" s="23"/>
      <c r="P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Q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23"/>
      <c r="R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</row>
    <row r="43" spans="1:19" x14ac:dyDescent="0.2">
      <c r="A43" s="13"/>
      <c r="B43" s="13"/>
      <c r="C43" s="13"/>
      <c r="H43" s="13"/>
      <c r="I43" s="13"/>
      <c r="J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1:19" ht="13.5" customHeight="1" x14ac:dyDescent="0.2"/>
  </sheetData>
  <mergeCells count="35">
    <mergeCell ref="B32:E32"/>
    <mergeCell ref="B33:E33"/>
    <mergeCell ref="B34:E34"/>
    <mergeCell ref="B29:C29"/>
    <mergeCell ref="D29:F29"/>
    <mergeCell ref="G29:I29"/>
    <mergeCell ref="J29:M29"/>
    <mergeCell ref="B30:C30"/>
    <mergeCell ref="D30:F30"/>
    <mergeCell ref="G30:I30"/>
    <mergeCell ref="J30:M30"/>
    <mergeCell ref="B27:C27"/>
    <mergeCell ref="D27:F27"/>
    <mergeCell ref="G27:I27"/>
    <mergeCell ref="J27:M27"/>
    <mergeCell ref="B28:C28"/>
    <mergeCell ref="D28:F28"/>
    <mergeCell ref="G28:I28"/>
    <mergeCell ref="J28:M28"/>
    <mergeCell ref="B25:C25"/>
    <mergeCell ref="D25:F25"/>
    <mergeCell ref="G25:I25"/>
    <mergeCell ref="J25:M25"/>
    <mergeCell ref="B26:C26"/>
    <mergeCell ref="D26:F26"/>
    <mergeCell ref="G26:I26"/>
    <mergeCell ref="J26:M26"/>
    <mergeCell ref="B23:C23"/>
    <mergeCell ref="D23:F23"/>
    <mergeCell ref="G23:I23"/>
    <mergeCell ref="J23:M23"/>
    <mergeCell ref="B24:C24"/>
    <mergeCell ref="D24:F24"/>
    <mergeCell ref="G24:I24"/>
    <mergeCell ref="J24:M2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S46"/>
  <sheetViews>
    <sheetView zoomScale="115" workbookViewId="0">
      <selection activeCell="B31" sqref="B31:M31"/>
    </sheetView>
  </sheetViews>
  <sheetFormatPr defaultRowHeight="12.75" x14ac:dyDescent="0.2"/>
  <cols>
    <col min="1" max="1" width="10.85546875" customWidth="1"/>
    <col min="15" max="15" width="11.28515625" bestFit="1" customWidth="1"/>
    <col min="16" max="19" width="10.140625" bestFit="1" customWidth="1"/>
  </cols>
  <sheetData>
    <row r="1" spans="1:14" ht="15" x14ac:dyDescent="0.2">
      <c r="A1" s="64" t="s">
        <v>138</v>
      </c>
      <c r="B1" s="62" t="s">
        <v>204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3.5" thickBot="1" x14ac:dyDescent="0.25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6"/>
      <c r="L8" s="16"/>
      <c r="M8" s="16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79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1090</v>
      </c>
      <c r="I14" s="16"/>
      <c r="J14" s="16"/>
      <c r="K14" s="13"/>
      <c r="L14" s="13"/>
      <c r="M14" s="13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29"/>
      <c r="L20" s="29"/>
      <c r="M20" s="29"/>
      <c r="N20" s="15"/>
      <c r="O20" s="29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29"/>
      <c r="L21" s="29"/>
      <c r="M21" s="29"/>
      <c r="N21" s="15"/>
      <c r="O21" s="29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29"/>
      <c r="L22" s="29"/>
      <c r="M22" s="29"/>
      <c r="N22" s="15"/>
      <c r="O22" s="29"/>
    </row>
    <row r="23" spans="1:17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350112.41</v>
      </c>
      <c r="C25" s="102"/>
      <c r="D25" s="103">
        <v>18972.09</v>
      </c>
      <c r="E25" s="104"/>
      <c r="F25" s="102"/>
      <c r="G25" s="103">
        <v>20521.850000000002</v>
      </c>
      <c r="H25" s="104"/>
      <c r="I25" s="102"/>
      <c r="J25" s="103">
        <f t="shared" ref="J25:J29" si="0">B25-D25-G25</f>
        <v>310618.46999999997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491729</v>
      </c>
      <c r="C26" s="102"/>
      <c r="D26" s="103">
        <v>31930.340000000004</v>
      </c>
      <c r="E26" s="104"/>
      <c r="F26" s="102"/>
      <c r="G26" s="103">
        <v>25673.510000000002</v>
      </c>
      <c r="H26" s="104"/>
      <c r="I26" s="102"/>
      <c r="J26" s="103">
        <f t="shared" si="0"/>
        <v>434125.14999999997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504312.5</v>
      </c>
      <c r="C27" s="102"/>
      <c r="D27" s="103">
        <v>27767.46</v>
      </c>
      <c r="E27" s="104"/>
      <c r="F27" s="102"/>
      <c r="G27" s="103">
        <v>29298.410000000003</v>
      </c>
      <c r="H27" s="104"/>
      <c r="I27" s="102"/>
      <c r="J27" s="103">
        <f t="shared" si="0"/>
        <v>447246.63</v>
      </c>
      <c r="K27" s="104"/>
      <c r="L27" s="104"/>
      <c r="M27" s="102"/>
      <c r="N27" s="13"/>
      <c r="O27" s="29"/>
      <c r="Q27" s="23"/>
    </row>
    <row r="28" spans="1:17" x14ac:dyDescent="0.2">
      <c r="A28" s="58" t="s">
        <v>220</v>
      </c>
      <c r="B28" s="101">
        <v>478459</v>
      </c>
      <c r="C28" s="102"/>
      <c r="D28" s="103">
        <v>24698.79</v>
      </c>
      <c r="E28" s="104"/>
      <c r="F28" s="102"/>
      <c r="G28" s="103">
        <v>28776.83</v>
      </c>
      <c r="H28" s="104"/>
      <c r="I28" s="102"/>
      <c r="J28" s="103">
        <f t="shared" si="0"/>
        <v>424983.38</v>
      </c>
      <c r="K28" s="104"/>
      <c r="L28" s="104"/>
      <c r="M28" s="102"/>
      <c r="N28" s="13"/>
    </row>
    <row r="29" spans="1:17" x14ac:dyDescent="0.2">
      <c r="A29" s="58" t="s">
        <v>221</v>
      </c>
      <c r="B29" s="101">
        <v>233141</v>
      </c>
      <c r="C29" s="102"/>
      <c r="D29" s="103">
        <v>10017.93</v>
      </c>
      <c r="E29" s="104"/>
      <c r="F29" s="102"/>
      <c r="G29" s="103">
        <v>15224.369999999999</v>
      </c>
      <c r="H29" s="104"/>
      <c r="I29" s="102"/>
      <c r="J29" s="103">
        <f t="shared" si="0"/>
        <v>207898.7</v>
      </c>
      <c r="K29" s="104"/>
      <c r="L29" s="104"/>
      <c r="M29" s="102"/>
      <c r="N29" s="13"/>
    </row>
    <row r="30" spans="1:17" ht="13.5" thickBot="1" x14ac:dyDescent="0.25">
      <c r="A30" s="59" t="s">
        <v>86</v>
      </c>
      <c r="B30" s="101">
        <f>SUM(B25:C29)</f>
        <v>2057753.91</v>
      </c>
      <c r="C30" s="102"/>
      <c r="D30" s="103">
        <f>SUM(D25:F29)</f>
        <v>113386.61000000002</v>
      </c>
      <c r="E30" s="104"/>
      <c r="F30" s="102"/>
      <c r="G30" s="103">
        <f>SUM(G25:I29)</f>
        <v>119494.97</v>
      </c>
      <c r="H30" s="104"/>
      <c r="I30" s="102"/>
      <c r="J30" s="103">
        <f>B30-D30-G30</f>
        <v>1824872.3299999998</v>
      </c>
      <c r="K30" s="104"/>
      <c r="L30" s="104"/>
      <c r="M30" s="102"/>
      <c r="N30" s="1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3"/>
      <c r="P31" s="23"/>
      <c r="Q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  <c r="P32" s="23"/>
      <c r="Q32" s="2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P33" s="23"/>
      <c r="Q33" s="23"/>
    </row>
    <row r="34" spans="1:19" ht="13.5" thickBot="1" x14ac:dyDescent="0.25">
      <c r="A34" s="17"/>
      <c r="B34" s="98">
        <v>514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Q34" s="23"/>
      <c r="S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O35" s="23"/>
      <c r="P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Q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23"/>
      <c r="R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</row>
    <row r="43" spans="1:19" x14ac:dyDescent="0.2">
      <c r="A43" s="13"/>
      <c r="B43" s="13"/>
      <c r="C43" s="13"/>
      <c r="H43" s="13"/>
      <c r="I43" s="13"/>
      <c r="J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1:19" ht="13.5" customHeight="1" x14ac:dyDescent="0.2"/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5" right="0.75" top="1" bottom="1" header="0.5" footer="0.5"/>
  <pageSetup paperSize="9" scale="81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S49"/>
  <sheetViews>
    <sheetView zoomScale="115" workbookViewId="0">
      <selection activeCell="B31" sqref="B31:M31"/>
    </sheetView>
  </sheetViews>
  <sheetFormatPr defaultRowHeight="12.75" x14ac:dyDescent="0.2"/>
  <cols>
    <col min="1" max="1" width="11.5703125" customWidth="1"/>
    <col min="15" max="15" width="11.28515625" bestFit="1" customWidth="1"/>
    <col min="16" max="19" width="10.140625" bestFit="1" customWidth="1"/>
  </cols>
  <sheetData>
    <row r="1" spans="1:14" ht="15" x14ac:dyDescent="0.2">
      <c r="A1" t="s">
        <v>132</v>
      </c>
      <c r="B1" s="62" t="s">
        <v>205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40892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35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7094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250578</v>
      </c>
      <c r="C25" s="102"/>
      <c r="D25" s="103">
        <v>38223.790000000008</v>
      </c>
      <c r="E25" s="104"/>
      <c r="F25" s="102"/>
      <c r="G25" s="103">
        <v>0</v>
      </c>
      <c r="H25" s="104"/>
      <c r="I25" s="102"/>
      <c r="J25" s="103">
        <f t="shared" ref="J25:J29" si="0">B25-D25-G25</f>
        <v>212354.21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285269</v>
      </c>
      <c r="C26" s="102"/>
      <c r="D26" s="103">
        <v>43515.64</v>
      </c>
      <c r="E26" s="104"/>
      <c r="F26" s="102"/>
      <c r="G26" s="103">
        <v>0</v>
      </c>
      <c r="H26" s="104"/>
      <c r="I26" s="102"/>
      <c r="J26" s="103">
        <f t="shared" si="0"/>
        <v>241753.36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419015.5</v>
      </c>
      <c r="C27" s="102"/>
      <c r="D27" s="103">
        <v>63917.66</v>
      </c>
      <c r="E27" s="104"/>
      <c r="F27" s="102"/>
      <c r="G27" s="103">
        <v>0</v>
      </c>
      <c r="H27" s="104"/>
      <c r="I27" s="102"/>
      <c r="J27" s="103">
        <f t="shared" si="0"/>
        <v>355097.83999999997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351114</v>
      </c>
      <c r="C28" s="102"/>
      <c r="D28" s="103">
        <v>53559.840000000004</v>
      </c>
      <c r="E28" s="104"/>
      <c r="F28" s="102"/>
      <c r="G28" s="103">
        <v>0</v>
      </c>
      <c r="H28" s="104"/>
      <c r="I28" s="102"/>
      <c r="J28" s="103">
        <f t="shared" si="0"/>
        <v>297554.15999999997</v>
      </c>
      <c r="K28" s="104"/>
      <c r="L28" s="104"/>
      <c r="M28" s="102"/>
      <c r="N28" s="15"/>
      <c r="O28" s="29"/>
    </row>
    <row r="29" spans="1:17" x14ac:dyDescent="0.2">
      <c r="A29" s="58" t="s">
        <v>221</v>
      </c>
      <c r="B29" s="101">
        <v>233799.5</v>
      </c>
      <c r="C29" s="102"/>
      <c r="D29" s="103">
        <v>35664.339999999997</v>
      </c>
      <c r="E29" s="104"/>
      <c r="F29" s="102"/>
      <c r="G29" s="103">
        <v>0</v>
      </c>
      <c r="H29" s="104"/>
      <c r="I29" s="102"/>
      <c r="J29" s="103">
        <f t="shared" si="0"/>
        <v>198135.16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1539776</v>
      </c>
      <c r="C30" s="102"/>
      <c r="D30" s="103">
        <f>SUM(D25:F29)</f>
        <v>234881.27000000002</v>
      </c>
      <c r="E30" s="104"/>
      <c r="F30" s="102"/>
      <c r="G30" s="103">
        <f>SUM(G25:I29)</f>
        <v>0</v>
      </c>
      <c r="H30" s="104"/>
      <c r="I30" s="102"/>
      <c r="J30" s="103">
        <f>B30-D30-G30</f>
        <v>1304894.73</v>
      </c>
      <c r="K30" s="104"/>
      <c r="L30" s="104"/>
      <c r="M30" s="102"/>
      <c r="N30" s="13"/>
      <c r="O30" s="29"/>
      <c r="Q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</row>
    <row r="33" spans="1:19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</row>
    <row r="34" spans="1:19" ht="13.5" thickBot="1" x14ac:dyDescent="0.25">
      <c r="A34" s="17"/>
      <c r="B34" s="98">
        <v>285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9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9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Q37" s="23"/>
      <c r="S37" s="23"/>
    </row>
    <row r="38" spans="1:19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23"/>
      <c r="P38" s="23"/>
    </row>
    <row r="39" spans="1:19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3"/>
      <c r="P39" s="23"/>
    </row>
    <row r="40" spans="1:19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9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9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9" x14ac:dyDescent="0.2">
      <c r="A43" s="13"/>
      <c r="B43" s="13"/>
      <c r="C43" s="13"/>
      <c r="H43" s="13"/>
      <c r="I43" s="13"/>
      <c r="J43" s="13"/>
      <c r="K43" s="13"/>
      <c r="L43" s="13"/>
      <c r="M43" s="13"/>
      <c r="N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23"/>
      <c r="R44" s="23"/>
    </row>
    <row r="49" ht="13.5" customHeight="1" x14ac:dyDescent="0.2"/>
  </sheetData>
  <mergeCells count="35">
    <mergeCell ref="B23:C23"/>
    <mergeCell ref="B24:C24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ageMargins left="0.75" right="0.75" top="1" bottom="1" header="0.5" footer="0.5"/>
  <pageSetup paperSize="9" scale="81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R44"/>
  <sheetViews>
    <sheetView topLeftCell="A4" zoomScaleNormal="100" workbookViewId="0">
      <selection activeCell="B31" sqref="B31:M31"/>
    </sheetView>
  </sheetViews>
  <sheetFormatPr defaultRowHeight="12.75" x14ac:dyDescent="0.2"/>
  <cols>
    <col min="1" max="1" width="12" customWidth="1"/>
    <col min="3" max="3" width="11.7109375" customWidth="1"/>
    <col min="13" max="13" width="6" customWidth="1"/>
    <col min="15" max="15" width="12.85546875" bestFit="1" customWidth="1"/>
    <col min="16" max="18" width="11.7109375" bestFit="1" customWidth="1"/>
  </cols>
  <sheetData>
    <row r="1" spans="1:16" ht="15" x14ac:dyDescent="0.2">
      <c r="A1" t="s">
        <v>116</v>
      </c>
      <c r="B1" s="62" t="s">
        <v>206</v>
      </c>
    </row>
    <row r="2" spans="1:16" ht="18" x14ac:dyDescent="0.25">
      <c r="B2" s="5" t="s">
        <v>55</v>
      </c>
    </row>
    <row r="3" spans="1:16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6" t="s">
        <v>0</v>
      </c>
      <c r="B4" s="20">
        <v>38229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8" x14ac:dyDescent="0.25">
      <c r="A6" s="5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6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  <c r="P10" s="23"/>
    </row>
    <row r="11" spans="1:16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29</v>
      </c>
      <c r="I11" s="16"/>
      <c r="J11" s="16"/>
      <c r="K11" s="16"/>
      <c r="L11" s="16"/>
      <c r="M11" s="16"/>
      <c r="N11" s="13"/>
    </row>
    <row r="12" spans="1: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23"/>
    </row>
    <row r="13" spans="1:16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6" ht="13.5" thickBot="1" x14ac:dyDescent="0.25">
      <c r="A14" s="16"/>
      <c r="B14" s="16"/>
      <c r="C14" s="16"/>
      <c r="D14" s="16"/>
      <c r="E14" s="16"/>
      <c r="F14" s="16"/>
      <c r="G14" s="13"/>
      <c r="H14" s="19">
        <v>5166</v>
      </c>
      <c r="I14" s="16"/>
      <c r="J14" s="16"/>
      <c r="K14" s="16"/>
      <c r="L14" s="16"/>
      <c r="M14" s="16"/>
      <c r="N14" s="13"/>
    </row>
    <row r="15" spans="1:16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7" s="7" customFormat="1" x14ac:dyDescent="0.2">
      <c r="A25" s="58" t="s">
        <v>217</v>
      </c>
      <c r="B25" s="101">
        <v>1848569.5</v>
      </c>
      <c r="C25" s="102"/>
      <c r="D25" s="103">
        <v>274143.82999999996</v>
      </c>
      <c r="E25" s="104"/>
      <c r="F25" s="102"/>
      <c r="G25" s="103">
        <v>4673.33</v>
      </c>
      <c r="H25" s="104"/>
      <c r="I25" s="102"/>
      <c r="J25" s="103">
        <f t="shared" ref="J25:J29" si="0">B25-D25-G25</f>
        <v>1569752.3399999999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2148780.5</v>
      </c>
      <c r="C26" s="102"/>
      <c r="D26" s="103">
        <v>318530.11</v>
      </c>
      <c r="E26" s="104"/>
      <c r="F26" s="102"/>
      <c r="G26" s="103">
        <v>5512.76</v>
      </c>
      <c r="H26" s="104"/>
      <c r="I26" s="102"/>
      <c r="J26" s="103">
        <f t="shared" si="0"/>
        <v>1824737.6300000001</v>
      </c>
      <c r="K26" s="104"/>
      <c r="L26" s="104"/>
      <c r="M26" s="102"/>
      <c r="N26" s="15"/>
      <c r="O26" s="28"/>
    </row>
    <row r="27" spans="1:17" s="7" customFormat="1" x14ac:dyDescent="0.2">
      <c r="A27" s="58" t="s">
        <v>219</v>
      </c>
      <c r="B27" s="101">
        <v>2026020.5</v>
      </c>
      <c r="C27" s="102"/>
      <c r="D27" s="103">
        <v>304591.63</v>
      </c>
      <c r="E27" s="104"/>
      <c r="F27" s="102"/>
      <c r="G27" s="103">
        <v>2659.6</v>
      </c>
      <c r="H27" s="104"/>
      <c r="I27" s="102"/>
      <c r="J27" s="103">
        <f t="shared" si="0"/>
        <v>1718769.27</v>
      </c>
      <c r="K27" s="104"/>
      <c r="L27" s="104"/>
      <c r="M27" s="102"/>
      <c r="N27" s="15"/>
      <c r="O27" s="28"/>
      <c r="P27" s="22"/>
    </row>
    <row r="28" spans="1:17" s="7" customFormat="1" x14ac:dyDescent="0.2">
      <c r="A28" s="58" t="s">
        <v>220</v>
      </c>
      <c r="B28" s="101">
        <v>2825172.5</v>
      </c>
      <c r="C28" s="102"/>
      <c r="D28" s="103">
        <v>420921.69000000006</v>
      </c>
      <c r="E28" s="104"/>
      <c r="F28" s="102"/>
      <c r="G28" s="103">
        <v>5981.8399999999992</v>
      </c>
      <c r="H28" s="104"/>
      <c r="I28" s="102"/>
      <c r="J28" s="103">
        <f t="shared" si="0"/>
        <v>2398268.9700000002</v>
      </c>
      <c r="K28" s="104"/>
      <c r="L28" s="104"/>
      <c r="M28" s="102"/>
      <c r="N28" s="15"/>
      <c r="O28" s="28"/>
    </row>
    <row r="29" spans="1:17" s="7" customFormat="1" x14ac:dyDescent="0.2">
      <c r="A29" s="58" t="s">
        <v>221</v>
      </c>
      <c r="B29" s="101">
        <v>1018290.5</v>
      </c>
      <c r="C29" s="102"/>
      <c r="D29" s="103">
        <v>153659.24000000002</v>
      </c>
      <c r="E29" s="104"/>
      <c r="F29" s="102"/>
      <c r="G29" s="103">
        <v>997.28</v>
      </c>
      <c r="H29" s="104"/>
      <c r="I29" s="102"/>
      <c r="J29" s="103">
        <f t="shared" si="0"/>
        <v>863633.98</v>
      </c>
      <c r="K29" s="104"/>
      <c r="L29" s="104"/>
      <c r="M29" s="102"/>
      <c r="N29" s="15"/>
      <c r="O29" s="28"/>
    </row>
    <row r="30" spans="1:17" s="7" customFormat="1" ht="13.5" thickBot="1" x14ac:dyDescent="0.25">
      <c r="A30" s="59" t="s">
        <v>86</v>
      </c>
      <c r="B30" s="101">
        <f>SUM(B25:C29)</f>
        <v>9866833.5</v>
      </c>
      <c r="C30" s="102"/>
      <c r="D30" s="103">
        <f>SUM(D25:F29)</f>
        <v>1471846.5</v>
      </c>
      <c r="E30" s="104"/>
      <c r="F30" s="102"/>
      <c r="G30" s="103">
        <f>SUM(G25:I29)</f>
        <v>19824.809999999998</v>
      </c>
      <c r="H30" s="104"/>
      <c r="I30" s="102"/>
      <c r="J30" s="103">
        <f>B30-D30-G30</f>
        <v>8375162.1900000004</v>
      </c>
      <c r="K30" s="104"/>
      <c r="L30" s="104"/>
      <c r="M30" s="102"/>
      <c r="N30" s="15"/>
      <c r="O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2"/>
      <c r="P31" s="22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Q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1675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3"/>
      <c r="P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  <c r="R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Q44" s="23"/>
    </row>
  </sheetData>
  <mergeCells count="35">
    <mergeCell ref="B23:C23"/>
    <mergeCell ref="B24:C24"/>
    <mergeCell ref="D24:F24"/>
    <mergeCell ref="G24:I24"/>
    <mergeCell ref="J24:M24"/>
    <mergeCell ref="D23:F23"/>
    <mergeCell ref="G23:I23"/>
    <mergeCell ref="J23:M23"/>
    <mergeCell ref="G25:I25"/>
    <mergeCell ref="J25:M25"/>
    <mergeCell ref="D25:F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honeticPr fontId="7" type="noConversion"/>
  <pageMargins left="0.75" right="0.75" top="1" bottom="1" header="0.5" footer="0.5"/>
  <pageSetup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31" sqref="B31:M31"/>
    </sheetView>
  </sheetViews>
  <sheetFormatPr defaultRowHeight="12.75" x14ac:dyDescent="0.2"/>
  <cols>
    <col min="1" max="1" width="12" customWidth="1"/>
    <col min="3" max="3" width="11.7109375" customWidth="1"/>
    <col min="13" max="13" width="6" customWidth="1"/>
    <col min="15" max="15" width="12.85546875" bestFit="1" customWidth="1"/>
    <col min="16" max="18" width="11.7109375" bestFit="1" customWidth="1"/>
  </cols>
  <sheetData>
    <row r="1" spans="1:16" ht="15" x14ac:dyDescent="0.2">
      <c r="A1" t="s">
        <v>159</v>
      </c>
      <c r="B1" s="62" t="s">
        <v>207</v>
      </c>
    </row>
    <row r="2" spans="1:16" ht="18" x14ac:dyDescent="0.25">
      <c r="B2" s="5" t="s">
        <v>55</v>
      </c>
    </row>
    <row r="3" spans="1:16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6" t="s">
        <v>0</v>
      </c>
      <c r="B4" s="20">
        <v>41457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8" x14ac:dyDescent="0.25">
      <c r="A6" s="5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6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  <c r="P10" s="23"/>
    </row>
    <row r="11" spans="1:16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49" t="s">
        <v>35</v>
      </c>
      <c r="I11" s="16"/>
      <c r="J11" s="16"/>
      <c r="K11" s="16"/>
      <c r="L11" s="16"/>
      <c r="M11" s="16"/>
      <c r="N11" s="13"/>
    </row>
    <row r="12" spans="1: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23"/>
    </row>
    <row r="13" spans="1:16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6" ht="13.5" thickBot="1" x14ac:dyDescent="0.25">
      <c r="A14" s="16"/>
      <c r="B14" s="16"/>
      <c r="C14" s="16"/>
      <c r="D14" s="16"/>
      <c r="E14" s="16"/>
      <c r="F14" s="16"/>
      <c r="G14" s="13"/>
      <c r="H14" s="19">
        <v>5066</v>
      </c>
      <c r="I14" s="16"/>
      <c r="J14" s="16"/>
      <c r="K14" s="16"/>
      <c r="L14" s="16"/>
      <c r="M14" s="16"/>
      <c r="N14" s="13"/>
    </row>
    <row r="15" spans="1:16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8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8"/>
    </row>
    <row r="25" spans="1:17" s="7" customFormat="1" x14ac:dyDescent="0.2">
      <c r="A25" s="58" t="s">
        <v>217</v>
      </c>
      <c r="B25" s="101">
        <v>584829</v>
      </c>
      <c r="C25" s="102"/>
      <c r="D25" s="103">
        <v>89211.22</v>
      </c>
      <c r="E25" s="104"/>
      <c r="F25" s="102"/>
      <c r="G25" s="103">
        <v>0</v>
      </c>
      <c r="H25" s="104"/>
      <c r="I25" s="102"/>
      <c r="J25" s="103">
        <f t="shared" ref="J25:J29" si="0">B25-D25-G25</f>
        <v>495617.78</v>
      </c>
      <c r="K25" s="104"/>
      <c r="L25" s="104"/>
      <c r="M25" s="102"/>
      <c r="N25" s="15"/>
      <c r="O25" s="28"/>
    </row>
    <row r="26" spans="1:17" s="7" customFormat="1" x14ac:dyDescent="0.2">
      <c r="A26" s="58" t="s">
        <v>218</v>
      </c>
      <c r="B26" s="101">
        <v>815804</v>
      </c>
      <c r="C26" s="102"/>
      <c r="D26" s="103">
        <v>124444.70000000001</v>
      </c>
      <c r="E26" s="104"/>
      <c r="F26" s="102"/>
      <c r="G26" s="103">
        <v>0</v>
      </c>
      <c r="H26" s="104"/>
      <c r="I26" s="102"/>
      <c r="J26" s="103">
        <f t="shared" si="0"/>
        <v>691359.3</v>
      </c>
      <c r="K26" s="104"/>
      <c r="L26" s="104"/>
      <c r="M26" s="102"/>
      <c r="N26" s="15"/>
      <c r="O26" s="28"/>
    </row>
    <row r="27" spans="1:17" s="7" customFormat="1" x14ac:dyDescent="0.2">
      <c r="A27" s="58" t="s">
        <v>219</v>
      </c>
      <c r="B27" s="101">
        <v>828172</v>
      </c>
      <c r="C27" s="102"/>
      <c r="D27" s="103">
        <v>126331.44</v>
      </c>
      <c r="E27" s="104"/>
      <c r="F27" s="102"/>
      <c r="G27" s="103">
        <v>0</v>
      </c>
      <c r="H27" s="104"/>
      <c r="I27" s="102"/>
      <c r="J27" s="103">
        <f t="shared" si="0"/>
        <v>701840.56</v>
      </c>
      <c r="K27" s="104"/>
      <c r="L27" s="104"/>
      <c r="M27" s="102"/>
      <c r="N27" s="15"/>
      <c r="O27" s="28"/>
      <c r="P27" s="22"/>
    </row>
    <row r="28" spans="1:17" s="7" customFormat="1" x14ac:dyDescent="0.2">
      <c r="A28" s="58" t="s">
        <v>220</v>
      </c>
      <c r="B28" s="101">
        <v>903132.5</v>
      </c>
      <c r="C28" s="102"/>
      <c r="D28" s="103">
        <v>137766.12</v>
      </c>
      <c r="E28" s="104"/>
      <c r="F28" s="102"/>
      <c r="G28" s="103">
        <v>0</v>
      </c>
      <c r="H28" s="104"/>
      <c r="I28" s="102"/>
      <c r="J28" s="103">
        <f t="shared" si="0"/>
        <v>765366.38</v>
      </c>
      <c r="K28" s="104"/>
      <c r="L28" s="104"/>
      <c r="M28" s="102"/>
      <c r="N28" s="15"/>
      <c r="O28" s="28"/>
    </row>
    <row r="29" spans="1:17" s="7" customFormat="1" x14ac:dyDescent="0.2">
      <c r="A29" s="58" t="s">
        <v>221</v>
      </c>
      <c r="B29" s="101">
        <v>363311</v>
      </c>
      <c r="C29" s="102"/>
      <c r="D29" s="103">
        <v>55420.38</v>
      </c>
      <c r="E29" s="104"/>
      <c r="F29" s="102"/>
      <c r="G29" s="103">
        <v>0</v>
      </c>
      <c r="H29" s="104"/>
      <c r="I29" s="102"/>
      <c r="J29" s="103">
        <f t="shared" si="0"/>
        <v>307890.62</v>
      </c>
      <c r="K29" s="104"/>
      <c r="L29" s="104"/>
      <c r="M29" s="102"/>
      <c r="N29" s="15"/>
      <c r="O29" s="28"/>
    </row>
    <row r="30" spans="1:17" s="7" customFormat="1" ht="13.5" thickBot="1" x14ac:dyDescent="0.25">
      <c r="A30" s="59" t="s">
        <v>86</v>
      </c>
      <c r="B30" s="101">
        <f>SUM(B25:C29)</f>
        <v>3495248.5</v>
      </c>
      <c r="C30" s="102"/>
      <c r="D30" s="103">
        <f>SUM(D25:F29)</f>
        <v>533173.86</v>
      </c>
      <c r="E30" s="104"/>
      <c r="F30" s="102"/>
      <c r="G30" s="103">
        <f>SUM(G25:I29)</f>
        <v>0</v>
      </c>
      <c r="H30" s="104"/>
      <c r="I30" s="102"/>
      <c r="J30" s="103">
        <f>B30-D30-G30</f>
        <v>2962074.64</v>
      </c>
      <c r="K30" s="104"/>
      <c r="L30" s="104"/>
      <c r="M30" s="102"/>
      <c r="N30" s="15"/>
      <c r="O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2"/>
      <c r="P31" s="22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Q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617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O35" s="23"/>
      <c r="P35" s="23"/>
      <c r="Q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3"/>
      <c r="P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  <c r="R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Q44" s="23"/>
    </row>
  </sheetData>
  <mergeCells count="35">
    <mergeCell ref="B23:C23"/>
    <mergeCell ref="D23:F23"/>
    <mergeCell ref="G23:I23"/>
    <mergeCell ref="J23:M23"/>
    <mergeCell ref="B24:C24"/>
    <mergeCell ref="D24:F24"/>
    <mergeCell ref="G24:I24"/>
    <mergeCell ref="J24:M24"/>
    <mergeCell ref="B25:C25"/>
    <mergeCell ref="D25:F25"/>
    <mergeCell ref="G25:I25"/>
    <mergeCell ref="J25:M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G29:I29"/>
    <mergeCell ref="J29:M29"/>
    <mergeCell ref="B30:C30"/>
    <mergeCell ref="D30:F30"/>
    <mergeCell ref="G30:I30"/>
    <mergeCell ref="J30:M30"/>
    <mergeCell ref="B32:E32"/>
    <mergeCell ref="B33:E33"/>
    <mergeCell ref="B34:E34"/>
    <mergeCell ref="B29:C29"/>
    <mergeCell ref="D29:F29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R44"/>
  <sheetViews>
    <sheetView zoomScaleNormal="100" zoomScaleSheetLayoutView="110" workbookViewId="0">
      <selection activeCell="B31" sqref="B31:M31"/>
    </sheetView>
  </sheetViews>
  <sheetFormatPr defaultRowHeight="12.75" x14ac:dyDescent="0.2"/>
  <cols>
    <col min="1" max="1" width="12.42578125" customWidth="1"/>
    <col min="3" max="3" width="11.140625" customWidth="1"/>
    <col min="13" max="13" width="7.28515625" customWidth="1"/>
    <col min="15" max="15" width="11.28515625" bestFit="1" customWidth="1"/>
    <col min="16" max="18" width="10.140625" bestFit="1" customWidth="1"/>
  </cols>
  <sheetData>
    <row r="1" spans="1:14" ht="15" x14ac:dyDescent="0.2">
      <c r="A1" t="s">
        <v>123</v>
      </c>
      <c r="B1" s="62" t="s">
        <v>208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 t="s">
        <v>39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2088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O24" s="29"/>
    </row>
    <row r="25" spans="1:17" x14ac:dyDescent="0.2">
      <c r="A25" s="58" t="s">
        <v>217</v>
      </c>
      <c r="B25" s="101">
        <v>973747.5</v>
      </c>
      <c r="C25" s="102"/>
      <c r="D25" s="103">
        <v>148449.43</v>
      </c>
      <c r="E25" s="104"/>
      <c r="F25" s="102"/>
      <c r="G25" s="103">
        <v>52.72</v>
      </c>
      <c r="H25" s="104"/>
      <c r="I25" s="102"/>
      <c r="J25" s="103">
        <f t="shared" ref="J25:J29" si="0">B25-D25-G25</f>
        <v>825245.35000000009</v>
      </c>
      <c r="K25" s="104"/>
      <c r="L25" s="104"/>
      <c r="M25" s="102"/>
      <c r="N25" s="15"/>
      <c r="O25" s="29"/>
    </row>
    <row r="26" spans="1:17" x14ac:dyDescent="0.2">
      <c r="A26" s="58" t="s">
        <v>218</v>
      </c>
      <c r="B26" s="101">
        <v>1009581.5</v>
      </c>
      <c r="C26" s="102"/>
      <c r="D26" s="103">
        <v>154004.17000000001</v>
      </c>
      <c r="E26" s="104"/>
      <c r="F26" s="102"/>
      <c r="G26" s="103">
        <v>0</v>
      </c>
      <c r="H26" s="104"/>
      <c r="I26" s="102"/>
      <c r="J26" s="103">
        <f t="shared" si="0"/>
        <v>855577.33</v>
      </c>
      <c r="K26" s="104"/>
      <c r="L26" s="104"/>
      <c r="M26" s="102"/>
      <c r="N26" s="15"/>
      <c r="O26" s="29"/>
    </row>
    <row r="27" spans="1:17" x14ac:dyDescent="0.2">
      <c r="A27" s="58" t="s">
        <v>219</v>
      </c>
      <c r="B27" s="101">
        <v>1059125</v>
      </c>
      <c r="C27" s="102"/>
      <c r="D27" s="103">
        <v>161517.48000000001</v>
      </c>
      <c r="E27" s="104"/>
      <c r="F27" s="102"/>
      <c r="G27" s="103">
        <v>26.36</v>
      </c>
      <c r="H27" s="104"/>
      <c r="I27" s="102"/>
      <c r="J27" s="103">
        <f t="shared" si="0"/>
        <v>897581.16</v>
      </c>
      <c r="K27" s="104"/>
      <c r="L27" s="104"/>
      <c r="M27" s="102"/>
      <c r="N27" s="15"/>
      <c r="O27" s="29"/>
    </row>
    <row r="28" spans="1:17" x14ac:dyDescent="0.2">
      <c r="A28" s="58" t="s">
        <v>220</v>
      </c>
      <c r="B28" s="101">
        <v>1152665.5</v>
      </c>
      <c r="C28" s="102"/>
      <c r="D28" s="103">
        <v>175771.03999999998</v>
      </c>
      <c r="E28" s="104"/>
      <c r="F28" s="102"/>
      <c r="G28" s="103">
        <v>35.450000000000003</v>
      </c>
      <c r="H28" s="104"/>
      <c r="I28" s="102"/>
      <c r="J28" s="103">
        <f t="shared" si="0"/>
        <v>976859.01</v>
      </c>
      <c r="K28" s="104"/>
      <c r="L28" s="104"/>
      <c r="M28" s="102"/>
      <c r="N28" s="15"/>
      <c r="O28" s="29"/>
      <c r="Q28" s="23"/>
    </row>
    <row r="29" spans="1:17" x14ac:dyDescent="0.2">
      <c r="A29" s="58" t="s">
        <v>221</v>
      </c>
      <c r="B29" s="101">
        <v>458510</v>
      </c>
      <c r="C29" s="102"/>
      <c r="D29" s="103">
        <v>69942.320000000007</v>
      </c>
      <c r="E29" s="104"/>
      <c r="F29" s="102"/>
      <c r="G29" s="103">
        <v>0</v>
      </c>
      <c r="H29" s="104"/>
      <c r="I29" s="102"/>
      <c r="J29" s="103">
        <f t="shared" si="0"/>
        <v>388567.68</v>
      </c>
      <c r="K29" s="104"/>
      <c r="L29" s="104"/>
      <c r="M29" s="102"/>
      <c r="N29" s="15"/>
      <c r="O29" s="29"/>
    </row>
    <row r="30" spans="1:17" ht="13.5" thickBot="1" x14ac:dyDescent="0.25">
      <c r="A30" s="59" t="s">
        <v>86</v>
      </c>
      <c r="B30" s="101">
        <f>SUM(B25:C29)</f>
        <v>4653629.5</v>
      </c>
      <c r="C30" s="102"/>
      <c r="D30" s="103">
        <f>SUM(D25:F29)</f>
        <v>709684.44</v>
      </c>
      <c r="E30" s="104"/>
      <c r="F30" s="102"/>
      <c r="G30" s="103">
        <f>SUM(G25:I29)</f>
        <v>114.53</v>
      </c>
      <c r="H30" s="104"/>
      <c r="I30" s="102"/>
      <c r="J30" s="103">
        <f>B30-D30-G30</f>
        <v>3943830.5300000003</v>
      </c>
      <c r="K30" s="104"/>
      <c r="L30" s="104"/>
      <c r="M30" s="102"/>
      <c r="N30" s="13"/>
      <c r="O30" s="29"/>
      <c r="P30" s="23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29"/>
      <c r="P31" s="23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9"/>
      <c r="P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23"/>
      <c r="Q33" s="23"/>
    </row>
    <row r="34" spans="1:18" ht="13.5" thickBot="1" x14ac:dyDescent="0.25">
      <c r="A34" s="17"/>
      <c r="B34" s="98">
        <v>864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O34" s="29"/>
      <c r="P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P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P43" s="23"/>
    </row>
    <row r="44" spans="1:18" x14ac:dyDescent="0.2">
      <c r="R44" s="23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" right="0.7" top="0.75" bottom="0.75" header="0.3" footer="0.3"/>
  <pageSetup paperSize="9" scale="9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R43"/>
  <sheetViews>
    <sheetView workbookViewId="0">
      <selection activeCell="A25" sqref="A25:A29"/>
    </sheetView>
  </sheetViews>
  <sheetFormatPr defaultRowHeight="12.75" x14ac:dyDescent="0.2"/>
  <cols>
    <col min="1" max="1" width="11.710937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124</v>
      </c>
      <c r="B1" s="62" t="s">
        <v>209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40847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35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1122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2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223165.5</v>
      </c>
      <c r="C25" s="102"/>
      <c r="D25" s="103">
        <v>34042.189999999995</v>
      </c>
      <c r="E25" s="104"/>
      <c r="F25" s="102"/>
      <c r="G25" s="103">
        <v>0</v>
      </c>
      <c r="H25" s="104"/>
      <c r="I25" s="102"/>
      <c r="J25" s="103">
        <f t="shared" ref="J25:J29" si="0">B25-D25-G25</f>
        <v>189123.31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238342</v>
      </c>
      <c r="C26" s="102"/>
      <c r="D26" s="103">
        <v>36357.22</v>
      </c>
      <c r="E26" s="104"/>
      <c r="F26" s="102"/>
      <c r="G26" s="103">
        <v>0</v>
      </c>
      <c r="H26" s="104"/>
      <c r="I26" s="102"/>
      <c r="J26" s="103">
        <f t="shared" si="0"/>
        <v>201984.78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258410</v>
      </c>
      <c r="C27" s="102"/>
      <c r="D27" s="103">
        <v>39418.460000000006</v>
      </c>
      <c r="E27" s="104"/>
      <c r="F27" s="102"/>
      <c r="G27" s="103">
        <v>0</v>
      </c>
      <c r="H27" s="104"/>
      <c r="I27" s="102"/>
      <c r="J27" s="103">
        <f t="shared" si="0"/>
        <v>218991.53999999998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352004</v>
      </c>
      <c r="C28" s="102"/>
      <c r="D28" s="103">
        <v>53695.6</v>
      </c>
      <c r="E28" s="104"/>
      <c r="F28" s="102"/>
      <c r="G28" s="103">
        <v>0</v>
      </c>
      <c r="H28" s="104"/>
      <c r="I28" s="102"/>
      <c r="J28" s="103">
        <f t="shared" si="0"/>
        <v>298308.40000000002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128684</v>
      </c>
      <c r="C29" s="102"/>
      <c r="D29" s="103">
        <v>19629.789999999997</v>
      </c>
      <c r="E29" s="104"/>
      <c r="F29" s="102"/>
      <c r="G29" s="103">
        <v>0</v>
      </c>
      <c r="H29" s="104"/>
      <c r="I29" s="102"/>
      <c r="J29" s="103">
        <f t="shared" si="0"/>
        <v>109054.21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1200605.5</v>
      </c>
      <c r="C30" s="102"/>
      <c r="D30" s="103">
        <f>SUM(D25:F29)</f>
        <v>183143.26</v>
      </c>
      <c r="E30" s="104"/>
      <c r="F30" s="102"/>
      <c r="G30" s="103">
        <f>SUM(G25:I29)</f>
        <v>0</v>
      </c>
      <c r="H30" s="104"/>
      <c r="I30" s="102"/>
      <c r="J30" s="103">
        <f>B30-D30-G30</f>
        <v>1017462.24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232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4"/>
  <sheetViews>
    <sheetView zoomScale="115" workbookViewId="0">
      <selection activeCell="A30" sqref="A30:XFD30"/>
    </sheetView>
  </sheetViews>
  <sheetFormatPr defaultRowHeight="12.75" x14ac:dyDescent="0.2"/>
  <cols>
    <col min="1" max="1" width="12.140625" customWidth="1"/>
    <col min="3" max="3" width="11.7109375" customWidth="1"/>
    <col min="7" max="7" width="10" bestFit="1" customWidth="1"/>
    <col min="9" max="9" width="10" bestFit="1" customWidth="1"/>
    <col min="13" max="13" width="9" customWidth="1"/>
    <col min="15" max="15" width="11.7109375" bestFit="1" customWidth="1"/>
    <col min="16" max="16" width="12.85546875" bestFit="1" customWidth="1"/>
    <col min="17" max="17" width="11.7109375" bestFit="1" customWidth="1"/>
  </cols>
  <sheetData>
    <row r="1" spans="1:14" ht="15" x14ac:dyDescent="0.2">
      <c r="A1" s="64" t="s">
        <v>145</v>
      </c>
      <c r="B1" s="62" t="s">
        <v>165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41183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37" t="s">
        <v>53</v>
      </c>
      <c r="B8" s="38"/>
      <c r="C8" s="38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35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2314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  <c r="Q17" s="2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2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s="7" customFormat="1" ht="22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7" s="7" customFormat="1" x14ac:dyDescent="0.2">
      <c r="A25" s="58" t="s">
        <v>217</v>
      </c>
      <c r="B25" s="101">
        <v>2908432</v>
      </c>
      <c r="C25" s="102"/>
      <c r="D25" s="103">
        <v>443659.24</v>
      </c>
      <c r="E25" s="104"/>
      <c r="F25" s="102"/>
      <c r="G25" s="103">
        <v>0</v>
      </c>
      <c r="H25" s="104"/>
      <c r="I25" s="102"/>
      <c r="J25" s="103">
        <f t="shared" ref="J25:J29" si="0">B25-D25-G25</f>
        <v>2464772.7599999998</v>
      </c>
      <c r="K25" s="104"/>
      <c r="L25" s="104"/>
      <c r="M25" s="102"/>
      <c r="N25" s="15"/>
    </row>
    <row r="26" spans="1:17" s="7" customFormat="1" x14ac:dyDescent="0.2">
      <c r="A26" s="58" t="s">
        <v>218</v>
      </c>
      <c r="B26" s="101">
        <v>2661636.5</v>
      </c>
      <c r="C26" s="102"/>
      <c r="D26" s="103">
        <v>406012.73</v>
      </c>
      <c r="E26" s="104"/>
      <c r="F26" s="102"/>
      <c r="G26" s="103">
        <v>0</v>
      </c>
      <c r="H26" s="104"/>
      <c r="I26" s="102"/>
      <c r="J26" s="103">
        <f t="shared" si="0"/>
        <v>2255623.77</v>
      </c>
      <c r="K26" s="104"/>
      <c r="L26" s="104"/>
      <c r="M26" s="102"/>
      <c r="N26" s="15"/>
    </row>
    <row r="27" spans="1:17" s="7" customFormat="1" x14ac:dyDescent="0.2">
      <c r="A27" s="58" t="s">
        <v>219</v>
      </c>
      <c r="B27" s="101">
        <v>2650952.5</v>
      </c>
      <c r="C27" s="102"/>
      <c r="D27" s="103">
        <v>404383.04000000004</v>
      </c>
      <c r="E27" s="104"/>
      <c r="F27" s="102"/>
      <c r="G27" s="103">
        <v>0</v>
      </c>
      <c r="H27" s="104"/>
      <c r="I27" s="102"/>
      <c r="J27" s="103">
        <f t="shared" si="0"/>
        <v>2246569.46</v>
      </c>
      <c r="K27" s="104"/>
      <c r="L27" s="104"/>
      <c r="M27" s="102"/>
      <c r="N27" s="15"/>
    </row>
    <row r="28" spans="1:17" s="7" customFormat="1" x14ac:dyDescent="0.2">
      <c r="A28" s="58" t="s">
        <v>220</v>
      </c>
      <c r="B28" s="101">
        <v>2930268.5</v>
      </c>
      <c r="C28" s="102"/>
      <c r="D28" s="103">
        <v>446990.63</v>
      </c>
      <c r="E28" s="104"/>
      <c r="F28" s="102"/>
      <c r="G28" s="103">
        <v>0</v>
      </c>
      <c r="H28" s="104"/>
      <c r="I28" s="102"/>
      <c r="J28" s="103">
        <f t="shared" si="0"/>
        <v>2483277.87</v>
      </c>
      <c r="K28" s="104"/>
      <c r="L28" s="104"/>
      <c r="M28" s="102"/>
      <c r="N28" s="15"/>
    </row>
    <row r="29" spans="1:17" s="7" customFormat="1" x14ac:dyDescent="0.2">
      <c r="A29" s="58" t="s">
        <v>221</v>
      </c>
      <c r="B29" s="101">
        <v>1155467.8</v>
      </c>
      <c r="C29" s="102"/>
      <c r="D29" s="103">
        <v>176257.97000000003</v>
      </c>
      <c r="E29" s="104"/>
      <c r="F29" s="102"/>
      <c r="G29" s="103">
        <v>0</v>
      </c>
      <c r="H29" s="104"/>
      <c r="I29" s="102"/>
      <c r="J29" s="103">
        <f t="shared" si="0"/>
        <v>979209.83000000007</v>
      </c>
      <c r="K29" s="104"/>
      <c r="L29" s="104"/>
      <c r="M29" s="102"/>
      <c r="N29" s="15"/>
    </row>
    <row r="30" spans="1:17" s="7" customFormat="1" ht="13.5" thickBot="1" x14ac:dyDescent="0.25">
      <c r="A30" s="59" t="s">
        <v>86</v>
      </c>
      <c r="B30" s="101">
        <f>SUM(B25:C29)</f>
        <v>12306757.300000001</v>
      </c>
      <c r="C30" s="102"/>
      <c r="D30" s="103">
        <f>SUM(D25:F29)</f>
        <v>1877303.61</v>
      </c>
      <c r="E30" s="104"/>
      <c r="F30" s="102"/>
      <c r="G30" s="103">
        <f>SUM(G25:I29)</f>
        <v>0</v>
      </c>
      <c r="H30" s="104"/>
      <c r="I30" s="102"/>
      <c r="J30" s="103">
        <f>B30-D30-G30</f>
        <v>10429453.690000001</v>
      </c>
      <c r="K30" s="104"/>
      <c r="L30" s="104"/>
      <c r="M30" s="102"/>
      <c r="N30" s="15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7" s="7" customFormat="1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5"/>
    </row>
    <row r="33" spans="1:16" s="7" customFormat="1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5"/>
    </row>
    <row r="34" spans="1:16" s="7" customFormat="1" ht="13.5" thickBot="1" x14ac:dyDescent="0.25">
      <c r="A34" s="17"/>
      <c r="B34" s="98">
        <v>2369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5"/>
    </row>
    <row r="35" spans="1:16" s="7" customFormat="1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5"/>
    </row>
    <row r="36" spans="1:16" s="7" customForma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5"/>
    </row>
    <row r="37" spans="1:16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6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6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6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</row>
    <row r="41" spans="1:16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</row>
    <row r="42" spans="1:16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</row>
    <row r="43" spans="1:1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6" x14ac:dyDescent="0.2">
      <c r="P44" s="23"/>
    </row>
  </sheetData>
  <mergeCells count="35">
    <mergeCell ref="B27:C27"/>
    <mergeCell ref="D27:F27"/>
    <mergeCell ref="B28:C28"/>
    <mergeCell ref="B29:C29"/>
    <mergeCell ref="D29:F29"/>
    <mergeCell ref="G29:I29"/>
    <mergeCell ref="J29:M29"/>
    <mergeCell ref="J28:M28"/>
    <mergeCell ref="B34:E34"/>
    <mergeCell ref="B30:C30"/>
    <mergeCell ref="D30:F30"/>
    <mergeCell ref="G30:I30"/>
    <mergeCell ref="J30:M30"/>
    <mergeCell ref="B32:E32"/>
    <mergeCell ref="B33:E33"/>
    <mergeCell ref="D28:F28"/>
    <mergeCell ref="G28:I28"/>
    <mergeCell ref="B23:C23"/>
    <mergeCell ref="B24:C24"/>
    <mergeCell ref="B25:C25"/>
    <mergeCell ref="B26:C26"/>
    <mergeCell ref="D26:F26"/>
    <mergeCell ref="G27:I27"/>
    <mergeCell ref="G26:I26"/>
    <mergeCell ref="J23:M23"/>
    <mergeCell ref="J25:M25"/>
    <mergeCell ref="D24:F24"/>
    <mergeCell ref="G24:I24"/>
    <mergeCell ref="J24:M24"/>
    <mergeCell ref="G25:I25"/>
    <mergeCell ref="J26:M26"/>
    <mergeCell ref="D23:F23"/>
    <mergeCell ref="D25:F25"/>
    <mergeCell ref="G23:I23"/>
    <mergeCell ref="J27:M27"/>
  </mergeCells>
  <phoneticPr fontId="7" type="noConversion"/>
  <pageMargins left="0.74803149606299213" right="0.74803149606299213" top="0.98425196850393704" bottom="0.59055118110236227" header="0.51181102362204722" footer="0.51181102362204722"/>
  <pageSetup paperSize="9"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R43"/>
  <sheetViews>
    <sheetView workbookViewId="0">
      <selection activeCell="B31" sqref="B31:M31"/>
    </sheetView>
  </sheetViews>
  <sheetFormatPr defaultRowHeight="12.75" x14ac:dyDescent="0.2"/>
  <cols>
    <col min="1" max="1" width="12.4257812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125</v>
      </c>
      <c r="B1" s="62" t="s">
        <v>210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40846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30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1116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610426.5</v>
      </c>
      <c r="C25" s="102"/>
      <c r="D25" s="103">
        <v>93116.01999999999</v>
      </c>
      <c r="E25" s="104"/>
      <c r="F25" s="102"/>
      <c r="G25" s="103">
        <v>0</v>
      </c>
      <c r="H25" s="104"/>
      <c r="I25" s="102"/>
      <c r="J25" s="103">
        <f t="shared" ref="J25:J29" si="0">B25-D25-G25</f>
        <v>517310.48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425313</v>
      </c>
      <c r="C26" s="102"/>
      <c r="D26" s="103">
        <v>64878.369999999995</v>
      </c>
      <c r="E26" s="104"/>
      <c r="F26" s="102"/>
      <c r="G26" s="103">
        <v>0</v>
      </c>
      <c r="H26" s="104"/>
      <c r="I26" s="102"/>
      <c r="J26" s="103">
        <f t="shared" si="0"/>
        <v>360434.63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591646.5</v>
      </c>
      <c r="C27" s="102"/>
      <c r="D27" s="103">
        <v>90251.209999999992</v>
      </c>
      <c r="E27" s="104"/>
      <c r="F27" s="102"/>
      <c r="G27" s="103">
        <v>0</v>
      </c>
      <c r="H27" s="104"/>
      <c r="I27" s="102"/>
      <c r="J27" s="103">
        <f t="shared" si="0"/>
        <v>501395.29000000004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757508.5</v>
      </c>
      <c r="C28" s="102"/>
      <c r="D28" s="103">
        <v>115552.31</v>
      </c>
      <c r="E28" s="104"/>
      <c r="F28" s="102"/>
      <c r="G28" s="103">
        <v>0</v>
      </c>
      <c r="H28" s="104"/>
      <c r="I28" s="102"/>
      <c r="J28" s="103">
        <f t="shared" si="0"/>
        <v>641956.18999999994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298140</v>
      </c>
      <c r="C29" s="102"/>
      <c r="D29" s="103">
        <v>45479.06</v>
      </c>
      <c r="E29" s="104"/>
      <c r="F29" s="102"/>
      <c r="G29" s="103">
        <v>0</v>
      </c>
      <c r="H29" s="104"/>
      <c r="I29" s="102"/>
      <c r="J29" s="103">
        <f t="shared" si="0"/>
        <v>252660.94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2683034.5</v>
      </c>
      <c r="C30" s="102"/>
      <c r="D30" s="103">
        <f>SUM(D25:F29)</f>
        <v>409276.97</v>
      </c>
      <c r="E30" s="104"/>
      <c r="F30" s="102"/>
      <c r="G30" s="103">
        <f>SUM(G25:I29)</f>
        <v>0</v>
      </c>
      <c r="H30" s="104"/>
      <c r="I30" s="102"/>
      <c r="J30" s="103">
        <f>B30-D30-G30</f>
        <v>2273757.5300000003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526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R43"/>
  <sheetViews>
    <sheetView workbookViewId="0">
      <selection activeCell="B31" sqref="B31:M31"/>
    </sheetView>
  </sheetViews>
  <sheetFormatPr defaultRowHeight="12.75" x14ac:dyDescent="0.2"/>
  <cols>
    <col min="1" max="1" width="11.8554687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126</v>
      </c>
      <c r="B1" s="62" t="s">
        <v>211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40846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37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1118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102975</v>
      </c>
      <c r="C25" s="102"/>
      <c r="D25" s="103">
        <v>15708.06</v>
      </c>
      <c r="E25" s="104"/>
      <c r="F25" s="102"/>
      <c r="G25" s="103">
        <v>0</v>
      </c>
      <c r="H25" s="104"/>
      <c r="I25" s="102"/>
      <c r="J25" s="103">
        <f t="shared" ref="J25:J29" si="0">B25-D25-G25</f>
        <v>87266.94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138602</v>
      </c>
      <c r="C26" s="102"/>
      <c r="D26" s="103">
        <v>21142.720000000001</v>
      </c>
      <c r="E26" s="104"/>
      <c r="F26" s="102"/>
      <c r="G26" s="103">
        <v>0</v>
      </c>
      <c r="H26" s="104"/>
      <c r="I26" s="102"/>
      <c r="J26" s="103">
        <f t="shared" si="0"/>
        <v>117459.28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74408</v>
      </c>
      <c r="C27" s="102"/>
      <c r="D27" s="103">
        <v>11350.359999999999</v>
      </c>
      <c r="E27" s="104"/>
      <c r="F27" s="102"/>
      <c r="G27" s="103">
        <v>0</v>
      </c>
      <c r="H27" s="104"/>
      <c r="I27" s="102"/>
      <c r="J27" s="103">
        <f t="shared" si="0"/>
        <v>63057.64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173138</v>
      </c>
      <c r="C28" s="102"/>
      <c r="D28" s="103">
        <v>26410.82</v>
      </c>
      <c r="E28" s="104"/>
      <c r="F28" s="102"/>
      <c r="G28" s="103">
        <v>0</v>
      </c>
      <c r="H28" s="104"/>
      <c r="I28" s="102"/>
      <c r="J28" s="103">
        <f t="shared" si="0"/>
        <v>146727.18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37316.5</v>
      </c>
      <c r="C29" s="102"/>
      <c r="D29" s="103">
        <v>5692.33</v>
      </c>
      <c r="E29" s="104"/>
      <c r="F29" s="102"/>
      <c r="G29" s="103">
        <v>0</v>
      </c>
      <c r="H29" s="104"/>
      <c r="I29" s="102"/>
      <c r="J29" s="103">
        <f t="shared" si="0"/>
        <v>31624.17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526439.5</v>
      </c>
      <c r="C30" s="102"/>
      <c r="D30" s="103">
        <f>SUM(D25:F29)</f>
        <v>80304.289999999994</v>
      </c>
      <c r="E30" s="104"/>
      <c r="F30" s="102"/>
      <c r="G30" s="103">
        <f>SUM(G25:I29)</f>
        <v>0</v>
      </c>
      <c r="H30" s="104"/>
      <c r="I30" s="102"/>
      <c r="J30" s="103">
        <f>B30-D30-G30</f>
        <v>446135.21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159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R43"/>
  <sheetViews>
    <sheetView workbookViewId="0">
      <selection activeCell="B31" sqref="B31:M31"/>
    </sheetView>
  </sheetViews>
  <sheetFormatPr defaultRowHeight="12.75" x14ac:dyDescent="0.2"/>
  <cols>
    <col min="1" max="1" width="12.2851562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131</v>
      </c>
      <c r="B1" s="62" t="s">
        <v>212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40846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60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3002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320426.5</v>
      </c>
      <c r="C25" s="102"/>
      <c r="D25" s="103">
        <v>19993.34</v>
      </c>
      <c r="E25" s="104"/>
      <c r="F25" s="102"/>
      <c r="G25" s="103">
        <v>17214.48</v>
      </c>
      <c r="H25" s="104"/>
      <c r="I25" s="102"/>
      <c r="J25" s="103">
        <f t="shared" ref="J25:J29" si="0">B25-D25-G25</f>
        <v>283218.68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301766</v>
      </c>
      <c r="C26" s="102"/>
      <c r="D26" s="103">
        <v>12033.84</v>
      </c>
      <c r="E26" s="104"/>
      <c r="F26" s="102"/>
      <c r="G26" s="103">
        <v>20261.629999999997</v>
      </c>
      <c r="H26" s="104"/>
      <c r="I26" s="102"/>
      <c r="J26" s="103">
        <f t="shared" si="0"/>
        <v>269470.52999999997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287482.5</v>
      </c>
      <c r="C27" s="102"/>
      <c r="D27" s="103">
        <v>13857.04</v>
      </c>
      <c r="E27" s="104"/>
      <c r="F27" s="102"/>
      <c r="G27" s="103">
        <v>17876.54</v>
      </c>
      <c r="H27" s="104"/>
      <c r="I27" s="102"/>
      <c r="J27" s="103">
        <f t="shared" si="0"/>
        <v>255748.92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254495</v>
      </c>
      <c r="C28" s="102"/>
      <c r="D28" s="103">
        <v>14512.07</v>
      </c>
      <c r="E28" s="104"/>
      <c r="F28" s="102"/>
      <c r="G28" s="103">
        <v>14487.35</v>
      </c>
      <c r="H28" s="104"/>
      <c r="I28" s="102"/>
      <c r="J28" s="103">
        <f t="shared" si="0"/>
        <v>225495.58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40693</v>
      </c>
      <c r="C29" s="102"/>
      <c r="D29" s="103">
        <v>697.57</v>
      </c>
      <c r="E29" s="104"/>
      <c r="F29" s="102"/>
      <c r="G29" s="103">
        <v>3283.6499999999996</v>
      </c>
      <c r="H29" s="104"/>
      <c r="I29" s="102"/>
      <c r="J29" s="103">
        <f t="shared" si="0"/>
        <v>36711.78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1204863</v>
      </c>
      <c r="C30" s="102"/>
      <c r="D30" s="103">
        <f>SUM(D25:F29)</f>
        <v>61093.86</v>
      </c>
      <c r="E30" s="104"/>
      <c r="F30" s="102"/>
      <c r="G30" s="103">
        <f>SUM(G25:I29)</f>
        <v>73123.649999999994</v>
      </c>
      <c r="H30" s="104"/>
      <c r="I30" s="102"/>
      <c r="J30" s="103">
        <f>B30-D30-G30</f>
        <v>1070645.49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307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R43"/>
  <sheetViews>
    <sheetView workbookViewId="0">
      <selection activeCell="B31" sqref="B31:M31"/>
    </sheetView>
  </sheetViews>
  <sheetFormatPr defaultRowHeight="12.75" x14ac:dyDescent="0.2"/>
  <cols>
    <col min="1" max="1" width="11.8554687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127</v>
      </c>
      <c r="B1" s="62" t="s">
        <v>213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40846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29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1128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888359.5</v>
      </c>
      <c r="C25" s="102"/>
      <c r="D25" s="103">
        <v>135512.43</v>
      </c>
      <c r="E25" s="104"/>
      <c r="F25" s="102"/>
      <c r="G25" s="103">
        <v>0</v>
      </c>
      <c r="H25" s="104"/>
      <c r="I25" s="102"/>
      <c r="J25" s="103">
        <f t="shared" ref="J25:J29" si="0">B25-D25-G25</f>
        <v>752847.07000000007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979520.5</v>
      </c>
      <c r="C26" s="102"/>
      <c r="D26" s="103">
        <v>149418.47</v>
      </c>
      <c r="E26" s="104"/>
      <c r="F26" s="102"/>
      <c r="G26" s="103">
        <v>0</v>
      </c>
      <c r="H26" s="104"/>
      <c r="I26" s="102"/>
      <c r="J26" s="103">
        <f t="shared" si="0"/>
        <v>830102.03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939349.5</v>
      </c>
      <c r="C27" s="102"/>
      <c r="D27" s="103">
        <v>143290.65</v>
      </c>
      <c r="E27" s="104"/>
      <c r="F27" s="102"/>
      <c r="G27" s="103">
        <v>0</v>
      </c>
      <c r="H27" s="104"/>
      <c r="I27" s="102"/>
      <c r="J27" s="103">
        <f t="shared" si="0"/>
        <v>796058.85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1154685.5</v>
      </c>
      <c r="C28" s="102"/>
      <c r="D28" s="103">
        <v>176138.65000000002</v>
      </c>
      <c r="E28" s="104"/>
      <c r="F28" s="102"/>
      <c r="G28" s="103">
        <v>0</v>
      </c>
      <c r="H28" s="104"/>
      <c r="I28" s="102"/>
      <c r="J28" s="103">
        <f t="shared" si="0"/>
        <v>978546.85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413048.5</v>
      </c>
      <c r="C29" s="102"/>
      <c r="D29" s="103">
        <v>63007.48</v>
      </c>
      <c r="E29" s="104"/>
      <c r="F29" s="102"/>
      <c r="G29" s="103">
        <v>0</v>
      </c>
      <c r="H29" s="104"/>
      <c r="I29" s="102"/>
      <c r="J29" s="103">
        <f t="shared" si="0"/>
        <v>350041.02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4374963.5</v>
      </c>
      <c r="C30" s="102"/>
      <c r="D30" s="103">
        <f>SUM(D25:F29)</f>
        <v>667367.68000000005</v>
      </c>
      <c r="E30" s="104"/>
      <c r="F30" s="102"/>
      <c r="G30" s="103">
        <f>SUM(G25:I29)</f>
        <v>0</v>
      </c>
      <c r="H30" s="104"/>
      <c r="I30" s="102"/>
      <c r="J30" s="103">
        <f>B30-D30-G30</f>
        <v>3707595.82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865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R43"/>
  <sheetViews>
    <sheetView workbookViewId="0">
      <selection activeCell="B31" sqref="B31:M31"/>
    </sheetView>
  </sheetViews>
  <sheetFormatPr defaultRowHeight="12.75" x14ac:dyDescent="0.2"/>
  <cols>
    <col min="1" max="1" width="11.14062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128</v>
      </c>
      <c r="B1" s="62" t="s">
        <v>214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40846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52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2002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210622.1</v>
      </c>
      <c r="C25" s="102"/>
      <c r="D25" s="103">
        <v>32128.799999999999</v>
      </c>
      <c r="E25" s="104"/>
      <c r="F25" s="102"/>
      <c r="G25" s="103">
        <v>0</v>
      </c>
      <c r="H25" s="104"/>
      <c r="I25" s="102"/>
      <c r="J25" s="103">
        <f t="shared" ref="J25:J29" si="0">B25-D25-G25</f>
        <v>178493.30000000002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203380.5</v>
      </c>
      <c r="C26" s="102"/>
      <c r="D26" s="103">
        <v>31024.159999999996</v>
      </c>
      <c r="E26" s="104"/>
      <c r="F26" s="102"/>
      <c r="G26" s="103">
        <v>0</v>
      </c>
      <c r="H26" s="104"/>
      <c r="I26" s="102"/>
      <c r="J26" s="103">
        <f t="shared" si="0"/>
        <v>172356.34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165474</v>
      </c>
      <c r="C27" s="102"/>
      <c r="D27" s="103">
        <v>25241.790000000005</v>
      </c>
      <c r="E27" s="104"/>
      <c r="F27" s="102"/>
      <c r="G27" s="103">
        <v>0</v>
      </c>
      <c r="H27" s="104"/>
      <c r="I27" s="102"/>
      <c r="J27" s="103">
        <f t="shared" si="0"/>
        <v>140232.21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344800</v>
      </c>
      <c r="C28" s="102"/>
      <c r="D28" s="103">
        <v>52596.63</v>
      </c>
      <c r="E28" s="104"/>
      <c r="F28" s="102"/>
      <c r="G28" s="103">
        <v>0</v>
      </c>
      <c r="H28" s="104"/>
      <c r="I28" s="102"/>
      <c r="J28" s="103">
        <f t="shared" si="0"/>
        <v>292203.37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135305</v>
      </c>
      <c r="C29" s="102"/>
      <c r="D29" s="103">
        <v>20639.739999999998</v>
      </c>
      <c r="E29" s="104"/>
      <c r="F29" s="102"/>
      <c r="G29" s="103">
        <v>0</v>
      </c>
      <c r="H29" s="104"/>
      <c r="I29" s="102"/>
      <c r="J29" s="103">
        <f t="shared" si="0"/>
        <v>114665.26000000001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1059581.6000000001</v>
      </c>
      <c r="C30" s="102"/>
      <c r="D30" s="103">
        <f>SUM(D25:F29)</f>
        <v>161631.12</v>
      </c>
      <c r="E30" s="104"/>
      <c r="F30" s="102"/>
      <c r="G30" s="103">
        <f>SUM(G25:I29)</f>
        <v>0</v>
      </c>
      <c r="H30" s="104"/>
      <c r="I30" s="102"/>
      <c r="J30" s="103">
        <f>B30-D30-G30</f>
        <v>897950.4800000001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244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R43"/>
  <sheetViews>
    <sheetView workbookViewId="0">
      <selection activeCell="B31" sqref="B31:M31"/>
    </sheetView>
  </sheetViews>
  <sheetFormatPr defaultRowHeight="12.75" x14ac:dyDescent="0.2"/>
  <cols>
    <col min="1" max="1" width="12.570312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129</v>
      </c>
      <c r="B1" s="62" t="s">
        <v>215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40846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30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6004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543539.5</v>
      </c>
      <c r="C25" s="102"/>
      <c r="D25" s="103">
        <v>82913.06</v>
      </c>
      <c r="E25" s="104"/>
      <c r="F25" s="102"/>
      <c r="G25" s="103">
        <v>0</v>
      </c>
      <c r="H25" s="104"/>
      <c r="I25" s="102"/>
      <c r="J25" s="103">
        <f t="shared" ref="J25:J29" si="0">B25-D25-G25</f>
        <v>460626.44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769036.5</v>
      </c>
      <c r="C26" s="102"/>
      <c r="D26" s="103">
        <v>117310.85</v>
      </c>
      <c r="E26" s="104"/>
      <c r="F26" s="102"/>
      <c r="G26" s="103">
        <v>0</v>
      </c>
      <c r="H26" s="104"/>
      <c r="I26" s="102"/>
      <c r="J26" s="103">
        <f t="shared" si="0"/>
        <v>651725.65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573230.5</v>
      </c>
      <c r="C27" s="102"/>
      <c r="D27" s="103">
        <v>87442.040000000008</v>
      </c>
      <c r="E27" s="104"/>
      <c r="F27" s="102"/>
      <c r="G27" s="103">
        <v>0</v>
      </c>
      <c r="H27" s="104"/>
      <c r="I27" s="102"/>
      <c r="J27" s="103">
        <f t="shared" si="0"/>
        <v>485788.45999999996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1141570.5</v>
      </c>
      <c r="C28" s="102"/>
      <c r="D28" s="103">
        <v>174138.19</v>
      </c>
      <c r="E28" s="104"/>
      <c r="F28" s="102"/>
      <c r="G28" s="103">
        <v>0</v>
      </c>
      <c r="H28" s="104"/>
      <c r="I28" s="102"/>
      <c r="J28" s="103">
        <f t="shared" si="0"/>
        <v>967432.31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344210</v>
      </c>
      <c r="C29" s="102"/>
      <c r="D29" s="103">
        <v>52506.67</v>
      </c>
      <c r="E29" s="104"/>
      <c r="F29" s="102"/>
      <c r="G29" s="103">
        <v>0</v>
      </c>
      <c r="H29" s="104"/>
      <c r="I29" s="102"/>
      <c r="J29" s="103">
        <f t="shared" si="0"/>
        <v>291703.33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3371587</v>
      </c>
      <c r="C30" s="102"/>
      <c r="D30" s="103">
        <f>SUM(D25:F29)</f>
        <v>514310.81</v>
      </c>
      <c r="E30" s="104"/>
      <c r="F30" s="102"/>
      <c r="G30" s="103">
        <f>SUM(G25:I29)</f>
        <v>0</v>
      </c>
      <c r="H30" s="104"/>
      <c r="I30" s="102"/>
      <c r="J30" s="103">
        <f>B30-D30-G30</f>
        <v>2857276.19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643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R43"/>
  <sheetViews>
    <sheetView workbookViewId="0">
      <selection activeCell="B31" sqref="B31:M31"/>
    </sheetView>
  </sheetViews>
  <sheetFormatPr defaultRowHeight="12.75" x14ac:dyDescent="0.2"/>
  <cols>
    <col min="1" max="1" width="11.7109375" style="39" customWidth="1"/>
    <col min="2" max="2" width="9.140625" style="39"/>
    <col min="3" max="3" width="11.140625" style="39" customWidth="1"/>
    <col min="4" max="12" width="9.140625" style="39"/>
    <col min="13" max="13" width="7.28515625" style="39" customWidth="1"/>
    <col min="14" max="14" width="9.140625" style="39"/>
    <col min="15" max="15" width="11.28515625" style="39" bestFit="1" customWidth="1"/>
    <col min="16" max="18" width="10.140625" style="39" bestFit="1" customWidth="1"/>
    <col min="19" max="16384" width="9.140625" style="39"/>
  </cols>
  <sheetData>
    <row r="1" spans="1:14" ht="15" x14ac:dyDescent="0.2">
      <c r="A1" s="39" t="s">
        <v>130</v>
      </c>
      <c r="B1" s="62" t="s">
        <v>216</v>
      </c>
    </row>
    <row r="2" spans="1:14" ht="18" x14ac:dyDescent="0.25">
      <c r="B2" s="5" t="s">
        <v>55</v>
      </c>
    </row>
    <row r="3" spans="1:14" x14ac:dyDescent="0.2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3" t="s">
        <v>0</v>
      </c>
      <c r="B4" s="44">
        <v>40848</v>
      </c>
      <c r="C4" s="4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3"/>
      <c r="B5" s="46"/>
      <c r="C5" s="43"/>
      <c r="D5" s="46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x14ac:dyDescent="0.25">
      <c r="A6" s="40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7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8" t="s">
        <v>9</v>
      </c>
      <c r="B8" s="46"/>
      <c r="C8" s="46"/>
      <c r="D8" s="46"/>
      <c r="E8" s="46"/>
      <c r="F8" s="46"/>
      <c r="G8" s="46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7" t="s">
        <v>19</v>
      </c>
      <c r="B10" s="42"/>
      <c r="C10" s="42"/>
      <c r="D10" s="42"/>
      <c r="E10" s="42"/>
      <c r="F10" s="42"/>
      <c r="G10" s="42"/>
      <c r="H10" s="47" t="s">
        <v>15</v>
      </c>
      <c r="I10" s="42"/>
      <c r="J10" s="42"/>
      <c r="K10" s="42"/>
      <c r="L10" s="42"/>
      <c r="M10" s="42"/>
      <c r="N10" s="42"/>
    </row>
    <row r="11" spans="1:14" ht="13.5" thickBot="1" x14ac:dyDescent="0.25">
      <c r="A11" s="49" t="s">
        <v>28</v>
      </c>
      <c r="B11" s="50"/>
      <c r="C11" s="50"/>
      <c r="D11" s="50"/>
      <c r="E11" s="50"/>
      <c r="F11" s="50"/>
      <c r="G11" s="46"/>
      <c r="H11" s="49" t="s">
        <v>37</v>
      </c>
      <c r="I11" s="50"/>
      <c r="J11" s="50"/>
      <c r="K11" s="50"/>
      <c r="L11" s="50"/>
      <c r="M11" s="50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51" t="s">
        <v>18</v>
      </c>
      <c r="B13" s="46"/>
      <c r="C13" s="46"/>
      <c r="D13" s="46"/>
      <c r="E13" s="46"/>
      <c r="F13" s="46"/>
      <c r="G13" s="42"/>
      <c r="H13" s="47" t="s">
        <v>21</v>
      </c>
      <c r="I13" s="42"/>
      <c r="J13" s="42"/>
      <c r="K13" s="42"/>
      <c r="L13" s="42"/>
      <c r="M13" s="42"/>
      <c r="N13" s="42"/>
    </row>
    <row r="14" spans="1:14" ht="13.5" thickBot="1" x14ac:dyDescent="0.25">
      <c r="A14" s="50"/>
      <c r="B14" s="50"/>
      <c r="C14" s="50"/>
      <c r="D14" s="50"/>
      <c r="E14" s="50"/>
      <c r="F14" s="50"/>
      <c r="G14" s="42"/>
      <c r="H14" s="52">
        <v>6008</v>
      </c>
      <c r="I14" s="50"/>
      <c r="J14" s="50"/>
      <c r="K14" s="50"/>
      <c r="L14" s="50"/>
      <c r="M14" s="50"/>
      <c r="N14" s="42"/>
    </row>
    <row r="15" spans="1:14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x14ac:dyDescent="0.2">
      <c r="A16" s="47" t="s">
        <v>22</v>
      </c>
      <c r="B16" s="41"/>
      <c r="C16" s="48"/>
      <c r="D16" s="62" t="s">
        <v>161</v>
      </c>
      <c r="E16" s="9" t="s">
        <v>56</v>
      </c>
      <c r="F16" s="1"/>
      <c r="G16" s="13"/>
      <c r="H16" s="13"/>
      <c r="I16" s="42"/>
      <c r="J16" s="42"/>
      <c r="K16" s="42"/>
      <c r="L16" s="42"/>
      <c r="M16" s="42"/>
      <c r="N16" s="42"/>
    </row>
    <row r="17" spans="1:17" ht="15" x14ac:dyDescent="0.2">
      <c r="A17" s="41"/>
      <c r="B17" s="41"/>
      <c r="C17" s="48"/>
      <c r="D17" s="62">
        <v>10</v>
      </c>
      <c r="E17" s="9" t="s">
        <v>57</v>
      </c>
      <c r="F17" s="1"/>
      <c r="G17" s="13"/>
      <c r="H17" s="13"/>
      <c r="I17" s="42"/>
      <c r="J17" s="42"/>
      <c r="K17" s="42"/>
      <c r="L17" s="42"/>
      <c r="M17" s="42"/>
      <c r="N17" s="42"/>
    </row>
    <row r="18" spans="1:17" ht="15" x14ac:dyDescent="0.2">
      <c r="A18" s="41"/>
      <c r="B18" s="41"/>
      <c r="C18" s="48"/>
      <c r="D18" s="62">
        <v>2014</v>
      </c>
      <c r="E18" s="9" t="s">
        <v>12</v>
      </c>
      <c r="F18" s="1"/>
      <c r="G18" s="13"/>
      <c r="H18" s="13"/>
      <c r="I18" s="42"/>
      <c r="J18" s="42"/>
      <c r="K18" s="42"/>
      <c r="L18" s="42"/>
      <c r="M18" s="42"/>
      <c r="N18" s="42"/>
    </row>
    <row r="19" spans="1:17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7" x14ac:dyDescent="0.2">
      <c r="A20" s="47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7" x14ac:dyDescent="0.2">
      <c r="A21" s="53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7" ht="13.5" thickBo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7" ht="25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46"/>
      <c r="O23" s="29"/>
    </row>
    <row r="24" spans="1:17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46"/>
      <c r="O24" s="29"/>
    </row>
    <row r="25" spans="1:17" x14ac:dyDescent="0.2">
      <c r="A25" s="58" t="s">
        <v>217</v>
      </c>
      <c r="B25" s="101">
        <v>194860</v>
      </c>
      <c r="C25" s="102"/>
      <c r="D25" s="103">
        <v>29724.42</v>
      </c>
      <c r="E25" s="104"/>
      <c r="F25" s="102"/>
      <c r="G25" s="103">
        <v>0</v>
      </c>
      <c r="H25" s="104"/>
      <c r="I25" s="102"/>
      <c r="J25" s="103">
        <f t="shared" ref="J25:J29" si="0">B25-D25-G25</f>
        <v>165135.58000000002</v>
      </c>
      <c r="K25" s="104"/>
      <c r="L25" s="104"/>
      <c r="M25" s="102"/>
      <c r="N25" s="46"/>
      <c r="O25" s="29"/>
    </row>
    <row r="26" spans="1:17" x14ac:dyDescent="0.2">
      <c r="A26" s="58" t="s">
        <v>218</v>
      </c>
      <c r="B26" s="101">
        <v>241959.25</v>
      </c>
      <c r="C26" s="102"/>
      <c r="D26" s="103">
        <v>36908.979999999996</v>
      </c>
      <c r="E26" s="104"/>
      <c r="F26" s="102"/>
      <c r="G26" s="103">
        <v>0</v>
      </c>
      <c r="H26" s="104"/>
      <c r="I26" s="102"/>
      <c r="J26" s="103">
        <f t="shared" si="0"/>
        <v>205050.27000000002</v>
      </c>
      <c r="K26" s="104"/>
      <c r="L26" s="104"/>
      <c r="M26" s="102"/>
      <c r="N26" s="46"/>
      <c r="O26" s="29"/>
    </row>
    <row r="27" spans="1:17" x14ac:dyDescent="0.2">
      <c r="A27" s="58" t="s">
        <v>219</v>
      </c>
      <c r="B27" s="101">
        <v>191516.5</v>
      </c>
      <c r="C27" s="102"/>
      <c r="D27" s="103">
        <v>29214.370000000003</v>
      </c>
      <c r="E27" s="104"/>
      <c r="F27" s="102"/>
      <c r="G27" s="103">
        <v>0</v>
      </c>
      <c r="H27" s="104"/>
      <c r="I27" s="102"/>
      <c r="J27" s="103">
        <f t="shared" si="0"/>
        <v>162302.13</v>
      </c>
      <c r="K27" s="104"/>
      <c r="L27" s="104"/>
      <c r="M27" s="102"/>
      <c r="N27" s="46"/>
      <c r="O27" s="29"/>
    </row>
    <row r="28" spans="1:17" x14ac:dyDescent="0.2">
      <c r="A28" s="58" t="s">
        <v>220</v>
      </c>
      <c r="B28" s="101">
        <v>241937.5</v>
      </c>
      <c r="C28" s="102"/>
      <c r="D28" s="103">
        <v>36905.68</v>
      </c>
      <c r="E28" s="104"/>
      <c r="F28" s="102"/>
      <c r="G28" s="103">
        <v>0</v>
      </c>
      <c r="H28" s="104"/>
      <c r="I28" s="102"/>
      <c r="J28" s="103">
        <f t="shared" si="0"/>
        <v>205031.82</v>
      </c>
      <c r="K28" s="104"/>
      <c r="L28" s="104"/>
      <c r="M28" s="102"/>
      <c r="N28" s="46"/>
      <c r="O28" s="29"/>
      <c r="Q28" s="54"/>
    </row>
    <row r="29" spans="1:17" x14ac:dyDescent="0.2">
      <c r="A29" s="58" t="s">
        <v>221</v>
      </c>
      <c r="B29" s="101">
        <v>81340.25</v>
      </c>
      <c r="C29" s="102"/>
      <c r="D29" s="103">
        <v>12407.84</v>
      </c>
      <c r="E29" s="104"/>
      <c r="F29" s="102"/>
      <c r="G29" s="103">
        <v>0</v>
      </c>
      <c r="H29" s="104"/>
      <c r="I29" s="102"/>
      <c r="J29" s="103">
        <f t="shared" si="0"/>
        <v>68932.41</v>
      </c>
      <c r="K29" s="104"/>
      <c r="L29" s="104"/>
      <c r="M29" s="102"/>
      <c r="N29" s="46"/>
      <c r="O29" s="29"/>
    </row>
    <row r="30" spans="1:17" ht="13.5" thickBot="1" x14ac:dyDescent="0.25">
      <c r="A30" s="59" t="s">
        <v>86</v>
      </c>
      <c r="B30" s="101">
        <f>SUM(B25:C29)</f>
        <v>951613.5</v>
      </c>
      <c r="C30" s="102"/>
      <c r="D30" s="103">
        <f>SUM(D25:F29)</f>
        <v>145161.28999999998</v>
      </c>
      <c r="E30" s="104"/>
      <c r="F30" s="102"/>
      <c r="G30" s="103">
        <f>SUM(G25:I29)</f>
        <v>0</v>
      </c>
      <c r="H30" s="104"/>
      <c r="I30" s="102"/>
      <c r="J30" s="103">
        <f>B30-D30-G30</f>
        <v>806452.21</v>
      </c>
      <c r="K30" s="104"/>
      <c r="L30" s="104"/>
      <c r="M30" s="102"/>
      <c r="N30" s="42"/>
      <c r="O30" s="29"/>
      <c r="P30" s="54"/>
    </row>
    <row r="31" spans="1:17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2"/>
      <c r="O31" s="29"/>
      <c r="P31" s="54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42"/>
      <c r="O32" s="29"/>
      <c r="P32" s="54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O33" s="29"/>
      <c r="P33" s="54"/>
      <c r="Q33" s="54"/>
    </row>
    <row r="34" spans="1:18" ht="13.5" thickBot="1" x14ac:dyDescent="0.25">
      <c r="A34" s="17"/>
      <c r="B34" s="98">
        <v>221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42"/>
      <c r="P35" s="54"/>
      <c r="Q35" s="54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2"/>
      <c r="P36" s="54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Q38" s="54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2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42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42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42"/>
      <c r="P42" s="54"/>
    </row>
    <row r="43" spans="1:18" x14ac:dyDescent="0.2">
      <c r="R43" s="54"/>
    </row>
  </sheetData>
  <mergeCells count="35">
    <mergeCell ref="B23:C23"/>
    <mergeCell ref="B24:C24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B25:C25"/>
    <mergeCell ref="B26:C26"/>
    <mergeCell ref="D26:F26"/>
    <mergeCell ref="G26:I26"/>
    <mergeCell ref="J26:M26"/>
    <mergeCell ref="B27:C27"/>
    <mergeCell ref="D27:F27"/>
    <mergeCell ref="G27:I27"/>
    <mergeCell ref="J27:M27"/>
    <mergeCell ref="B28:C28"/>
    <mergeCell ref="D28:F28"/>
    <mergeCell ref="G28:I28"/>
    <mergeCell ref="J28:M28"/>
    <mergeCell ref="B29:C29"/>
    <mergeCell ref="D29:F29"/>
    <mergeCell ref="G29:I29"/>
    <mergeCell ref="J29:M29"/>
    <mergeCell ref="B32:E32"/>
    <mergeCell ref="B34:E34"/>
    <mergeCell ref="B30:C30"/>
    <mergeCell ref="D30:F30"/>
    <mergeCell ref="G30:I30"/>
    <mergeCell ref="J30:M30"/>
    <mergeCell ref="B33:E33"/>
  </mergeCells>
  <pageMargins left="0.7" right="0.7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U49"/>
  <sheetViews>
    <sheetView tabSelected="1" zoomScale="115" workbookViewId="0">
      <selection activeCell="K5" sqref="K5"/>
    </sheetView>
  </sheetViews>
  <sheetFormatPr defaultRowHeight="12.75" x14ac:dyDescent="0.2"/>
  <cols>
    <col min="2" max="2" width="6.7109375" customWidth="1"/>
    <col min="3" max="3" width="18" customWidth="1"/>
    <col min="5" max="5" width="14.28515625" customWidth="1"/>
    <col min="8" max="8" width="13.28515625" customWidth="1"/>
    <col min="11" max="11" width="15.28515625" customWidth="1"/>
    <col min="15" max="15" width="13.42578125" customWidth="1"/>
    <col min="17" max="17" width="11.28515625" bestFit="1" customWidth="1"/>
    <col min="18" max="21" width="10.140625" bestFit="1" customWidth="1"/>
  </cols>
  <sheetData>
    <row r="1" spans="1:15" ht="15.75" x14ac:dyDescent="0.25">
      <c r="A1" s="66"/>
      <c r="B1" s="66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 x14ac:dyDescent="0.35">
      <c r="A2" s="66"/>
      <c r="B2" s="66"/>
      <c r="C2" s="66"/>
      <c r="D2" s="97" t="s">
        <v>55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90" customFormat="1" ht="15.75" x14ac:dyDescent="0.25">
      <c r="A3" s="69"/>
      <c r="B3" s="69"/>
      <c r="C3" s="69" t="s">
        <v>10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90" customFormat="1" ht="15.75" x14ac:dyDescent="0.25">
      <c r="A4" s="69"/>
      <c r="B4" s="69"/>
      <c r="C4" s="71" t="s">
        <v>0</v>
      </c>
      <c r="D4" s="72" t="s">
        <v>225</v>
      </c>
      <c r="E4" s="71" t="s">
        <v>1</v>
      </c>
      <c r="F4" s="73" t="s">
        <v>239</v>
      </c>
      <c r="G4" s="69"/>
      <c r="H4" s="69"/>
      <c r="I4" s="69"/>
      <c r="J4" s="69"/>
      <c r="K4" s="69"/>
      <c r="L4" s="69"/>
      <c r="M4" s="69"/>
      <c r="N4" s="69"/>
      <c r="O4" s="69"/>
    </row>
    <row r="5" spans="1:15" s="90" customFormat="1" ht="15.75" x14ac:dyDescent="0.25">
      <c r="A5" s="69"/>
      <c r="B5" s="69"/>
      <c r="C5" s="71"/>
      <c r="D5" s="74"/>
      <c r="E5" s="71"/>
      <c r="F5" s="74"/>
      <c r="G5" s="69"/>
      <c r="H5" s="69"/>
      <c r="I5" s="69"/>
      <c r="J5" s="69"/>
      <c r="K5" s="69"/>
      <c r="L5" s="69"/>
      <c r="M5" s="69"/>
      <c r="N5" s="69"/>
      <c r="O5" s="69"/>
    </row>
    <row r="6" spans="1:15" s="90" customFormat="1" ht="15.75" x14ac:dyDescent="0.25">
      <c r="A6" s="69"/>
      <c r="B6" s="69"/>
      <c r="C6" s="70" t="s">
        <v>70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s="90" customFormat="1" ht="15.75" x14ac:dyDescent="0.25">
      <c r="A7" s="69"/>
      <c r="B7" s="69"/>
      <c r="C7" s="75" t="s">
        <v>228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90" customFormat="1" ht="15.75" x14ac:dyDescent="0.25">
      <c r="A8" s="69"/>
      <c r="B8" s="69"/>
      <c r="C8" s="74" t="s">
        <v>245</v>
      </c>
      <c r="D8" s="74"/>
      <c r="E8" s="74"/>
      <c r="F8" s="74"/>
      <c r="G8" s="74"/>
      <c r="H8" s="74"/>
      <c r="I8" s="74"/>
      <c r="J8" s="69"/>
      <c r="K8" s="69"/>
      <c r="L8" s="69"/>
      <c r="M8" s="69"/>
      <c r="N8" s="69"/>
      <c r="O8" s="69"/>
    </row>
    <row r="9" spans="1:15" s="90" customFormat="1" ht="15.75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s="90" customFormat="1" ht="15.75" x14ac:dyDescent="0.25">
      <c r="A10" s="69"/>
      <c r="B10" s="69"/>
      <c r="C10" s="75" t="s">
        <v>229</v>
      </c>
      <c r="D10" s="69"/>
      <c r="E10" s="69"/>
      <c r="F10" s="69"/>
      <c r="G10" s="69"/>
      <c r="H10" s="69"/>
      <c r="I10" s="69"/>
      <c r="J10" s="75" t="s">
        <v>230</v>
      </c>
      <c r="K10" s="69"/>
      <c r="L10" s="69"/>
      <c r="M10" s="69"/>
      <c r="N10" s="69"/>
      <c r="O10" s="69"/>
    </row>
    <row r="11" spans="1:15" s="90" customFormat="1" ht="16.5" thickBot="1" x14ac:dyDescent="0.3">
      <c r="A11" s="69"/>
      <c r="B11" s="69"/>
      <c r="C11" s="76" t="s">
        <v>222</v>
      </c>
      <c r="D11" s="77"/>
      <c r="E11" s="77"/>
      <c r="F11" s="77"/>
      <c r="G11" s="77"/>
      <c r="H11" s="77"/>
      <c r="I11" s="74"/>
      <c r="J11" s="76" t="s">
        <v>223</v>
      </c>
      <c r="K11" s="77"/>
      <c r="L11" s="77"/>
      <c r="M11" s="77"/>
      <c r="N11" s="77"/>
      <c r="O11" s="77"/>
    </row>
    <row r="12" spans="1:15" s="90" customFormat="1" ht="15.75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90" customFormat="1" ht="15.75" x14ac:dyDescent="0.25">
      <c r="A13" s="69"/>
      <c r="B13" s="69"/>
      <c r="C13" s="78" t="s">
        <v>231</v>
      </c>
      <c r="D13" s="74"/>
      <c r="E13" s="74"/>
      <c r="F13" s="74"/>
      <c r="G13" s="74"/>
      <c r="H13" s="74"/>
      <c r="I13" s="69"/>
      <c r="J13" s="75" t="s">
        <v>232</v>
      </c>
      <c r="K13" s="69"/>
      <c r="L13" s="69"/>
      <c r="M13" s="69"/>
      <c r="N13" s="69"/>
      <c r="O13" s="69"/>
    </row>
    <row r="14" spans="1:15" s="90" customFormat="1" ht="16.5" thickBot="1" x14ac:dyDescent="0.3">
      <c r="A14" s="69"/>
      <c r="B14" s="69"/>
      <c r="C14" s="76" t="s">
        <v>224</v>
      </c>
      <c r="D14" s="77"/>
      <c r="E14" s="77"/>
      <c r="F14" s="77"/>
      <c r="G14" s="77"/>
      <c r="H14" s="77"/>
      <c r="I14" s="69"/>
      <c r="J14" s="79">
        <v>111</v>
      </c>
      <c r="K14" s="77"/>
      <c r="L14" s="77"/>
      <c r="M14" s="77"/>
      <c r="N14" s="77"/>
      <c r="O14" s="77"/>
    </row>
    <row r="15" spans="1:15" s="90" customFormat="1" ht="15.75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s="90" customFormat="1" ht="15.75" x14ac:dyDescent="0.25">
      <c r="A16" s="69"/>
      <c r="B16" s="69"/>
      <c r="C16" s="75" t="s">
        <v>233</v>
      </c>
      <c r="D16" s="69"/>
      <c r="E16" s="74"/>
      <c r="F16" s="80" t="s">
        <v>226</v>
      </c>
      <c r="G16" s="75" t="s">
        <v>56</v>
      </c>
      <c r="H16" s="69"/>
      <c r="I16" s="69"/>
      <c r="J16" s="69"/>
      <c r="K16" s="69"/>
      <c r="L16" s="69"/>
      <c r="M16" s="69"/>
      <c r="N16" s="69"/>
      <c r="O16" s="69"/>
    </row>
    <row r="17" spans="1:19" s="90" customFormat="1" ht="15.75" x14ac:dyDescent="0.25">
      <c r="A17" s="69"/>
      <c r="B17" s="69"/>
      <c r="C17" s="69"/>
      <c r="D17" s="69"/>
      <c r="E17" s="74"/>
      <c r="F17" s="80">
        <v>10</v>
      </c>
      <c r="G17" s="75" t="s">
        <v>57</v>
      </c>
      <c r="H17" s="69"/>
      <c r="I17" s="69"/>
      <c r="J17" s="69"/>
      <c r="K17" s="69"/>
      <c r="L17" s="69"/>
      <c r="M17" s="69"/>
      <c r="N17" s="69"/>
      <c r="O17" s="69"/>
    </row>
    <row r="18" spans="1:19" s="90" customFormat="1" ht="15.75" x14ac:dyDescent="0.25">
      <c r="A18" s="69"/>
      <c r="B18" s="69"/>
      <c r="C18" s="69"/>
      <c r="D18" s="69"/>
      <c r="E18" s="74"/>
      <c r="F18" s="67">
        <v>2014</v>
      </c>
      <c r="G18" s="75" t="s">
        <v>234</v>
      </c>
      <c r="H18" s="69"/>
      <c r="I18" s="69"/>
      <c r="J18" s="69"/>
      <c r="K18" s="69"/>
      <c r="L18" s="69"/>
      <c r="M18" s="69"/>
      <c r="N18" s="69"/>
      <c r="O18" s="69"/>
    </row>
    <row r="19" spans="1:19" s="90" customFormat="1" ht="15.75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9" s="90" customFormat="1" ht="15.75" x14ac:dyDescent="0.25">
      <c r="A20" s="69"/>
      <c r="B20" s="69"/>
      <c r="C20" s="75" t="s">
        <v>58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9" s="90" customFormat="1" ht="15.75" x14ac:dyDescent="0.25">
      <c r="A21" s="69"/>
      <c r="B21" s="69"/>
      <c r="C21" s="69" t="s">
        <v>59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9" s="90" customFormat="1" ht="9.75" customHeight="1" thickBot="1" x14ac:dyDescent="0.3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9" s="90" customFormat="1" ht="30.75" customHeight="1" x14ac:dyDescent="0.25">
      <c r="A23" s="69"/>
      <c r="B23" s="69"/>
      <c r="C23" s="81"/>
      <c r="D23" s="132" t="s">
        <v>17</v>
      </c>
      <c r="E23" s="133"/>
      <c r="F23" s="129" t="s">
        <v>5</v>
      </c>
      <c r="G23" s="130"/>
      <c r="H23" s="131"/>
      <c r="I23" s="129" t="s">
        <v>8</v>
      </c>
      <c r="J23" s="130"/>
      <c r="K23" s="134"/>
      <c r="L23" s="135" t="s">
        <v>16</v>
      </c>
      <c r="M23" s="136"/>
      <c r="N23" s="136"/>
      <c r="O23" s="137"/>
      <c r="P23" s="91"/>
      <c r="Q23" s="92"/>
    </row>
    <row r="24" spans="1:19" s="90" customFormat="1" ht="15.75" x14ac:dyDescent="0.25">
      <c r="A24" s="69"/>
      <c r="B24" s="69"/>
      <c r="C24" s="82" t="s">
        <v>85</v>
      </c>
      <c r="D24" s="126" t="s">
        <v>4</v>
      </c>
      <c r="E24" s="128"/>
      <c r="F24" s="138" t="s">
        <v>6</v>
      </c>
      <c r="G24" s="139"/>
      <c r="H24" s="140"/>
      <c r="I24" s="138" t="s">
        <v>7</v>
      </c>
      <c r="J24" s="139"/>
      <c r="K24" s="141"/>
      <c r="L24" s="138" t="s">
        <v>20</v>
      </c>
      <c r="M24" s="139"/>
      <c r="N24" s="139"/>
      <c r="O24" s="140"/>
      <c r="P24" s="91"/>
      <c r="Q24" s="92"/>
    </row>
    <row r="25" spans="1:19" s="95" customFormat="1" ht="15.75" x14ac:dyDescent="0.25">
      <c r="A25" s="83"/>
      <c r="B25" s="83"/>
      <c r="C25" s="84" t="s">
        <v>240</v>
      </c>
      <c r="D25" s="122">
        <v>496042.51</v>
      </c>
      <c r="E25" s="123"/>
      <c r="F25" s="124">
        <v>24783.21</v>
      </c>
      <c r="G25" s="125"/>
      <c r="H25" s="123"/>
      <c r="I25" s="124">
        <v>30325.100000000002</v>
      </c>
      <c r="J25" s="125"/>
      <c r="K25" s="123"/>
      <c r="L25" s="124">
        <f t="shared" ref="L25:L29" si="0">D25-F25-I25</f>
        <v>440934.2</v>
      </c>
      <c r="M25" s="125"/>
      <c r="N25" s="125"/>
      <c r="O25" s="123"/>
      <c r="P25" s="93"/>
      <c r="Q25" s="94"/>
    </row>
    <row r="26" spans="1:19" s="95" customFormat="1" ht="15.75" x14ac:dyDescent="0.25">
      <c r="A26" s="83"/>
      <c r="B26" s="83"/>
      <c r="C26" s="84" t="s">
        <v>241</v>
      </c>
      <c r="D26" s="122">
        <v>508277.5</v>
      </c>
      <c r="E26" s="123"/>
      <c r="F26" s="124">
        <v>30957.86</v>
      </c>
      <c r="G26" s="125"/>
      <c r="H26" s="123"/>
      <c r="I26" s="124">
        <v>27757.47</v>
      </c>
      <c r="J26" s="125"/>
      <c r="K26" s="123"/>
      <c r="L26" s="124">
        <f t="shared" si="0"/>
        <v>449562.17000000004</v>
      </c>
      <c r="M26" s="125"/>
      <c r="N26" s="125"/>
      <c r="O26" s="123"/>
      <c r="P26" s="93"/>
      <c r="Q26" s="94"/>
    </row>
    <row r="27" spans="1:19" s="95" customFormat="1" ht="15.75" x14ac:dyDescent="0.25">
      <c r="A27" s="83"/>
      <c r="B27" s="83"/>
      <c r="C27" s="84" t="s">
        <v>242</v>
      </c>
      <c r="D27" s="122">
        <v>539077.5</v>
      </c>
      <c r="E27" s="123"/>
      <c r="F27" s="124">
        <v>31128.639999999999</v>
      </c>
      <c r="G27" s="125"/>
      <c r="H27" s="123"/>
      <c r="I27" s="124">
        <v>30455.620000000003</v>
      </c>
      <c r="J27" s="125"/>
      <c r="K27" s="123"/>
      <c r="L27" s="124">
        <f t="shared" si="0"/>
        <v>477493.24</v>
      </c>
      <c r="M27" s="125"/>
      <c r="N27" s="125"/>
      <c r="O27" s="123"/>
      <c r="P27" s="93"/>
      <c r="Q27" s="94"/>
    </row>
    <row r="28" spans="1:19" s="95" customFormat="1" ht="15.75" x14ac:dyDescent="0.25">
      <c r="A28" s="83"/>
      <c r="B28" s="83"/>
      <c r="C28" s="84" t="s">
        <v>243</v>
      </c>
      <c r="D28" s="122">
        <v>564703.5</v>
      </c>
      <c r="E28" s="123"/>
      <c r="F28" s="124">
        <v>33481.53</v>
      </c>
      <c r="G28" s="125"/>
      <c r="H28" s="123"/>
      <c r="I28" s="124">
        <v>31382.989999999998</v>
      </c>
      <c r="J28" s="125"/>
      <c r="K28" s="123"/>
      <c r="L28" s="124">
        <f t="shared" si="0"/>
        <v>499838.98</v>
      </c>
      <c r="M28" s="125"/>
      <c r="N28" s="125"/>
      <c r="O28" s="123"/>
      <c r="P28" s="93"/>
      <c r="Q28" s="94"/>
    </row>
    <row r="29" spans="1:19" s="95" customFormat="1" ht="15.75" x14ac:dyDescent="0.25">
      <c r="A29" s="83"/>
      <c r="B29" s="83"/>
      <c r="C29" s="84" t="s">
        <v>244</v>
      </c>
      <c r="D29" s="122">
        <v>180933</v>
      </c>
      <c r="E29" s="123"/>
      <c r="F29" s="124">
        <v>12479.93</v>
      </c>
      <c r="G29" s="125"/>
      <c r="H29" s="123"/>
      <c r="I29" s="124">
        <v>9010.8900000000012</v>
      </c>
      <c r="J29" s="125"/>
      <c r="K29" s="123"/>
      <c r="L29" s="124">
        <f t="shared" si="0"/>
        <v>159442.18</v>
      </c>
      <c r="M29" s="125"/>
      <c r="N29" s="125"/>
      <c r="O29" s="123"/>
      <c r="P29" s="93"/>
      <c r="Q29" s="94"/>
    </row>
    <row r="30" spans="1:19" s="90" customFormat="1" ht="16.5" thickBot="1" x14ac:dyDescent="0.3">
      <c r="A30" s="69"/>
      <c r="B30" s="69"/>
      <c r="C30" s="85" t="s">
        <v>86</v>
      </c>
      <c r="D30" s="122">
        <f>SUM(D25:E29)</f>
        <v>2289034.0099999998</v>
      </c>
      <c r="E30" s="123"/>
      <c r="F30" s="124">
        <f>SUM(F25:H29)</f>
        <v>132831.16999999998</v>
      </c>
      <c r="G30" s="125"/>
      <c r="H30" s="123"/>
      <c r="I30" s="124">
        <f>SUM(I25:K29)</f>
        <v>128932.06999999999</v>
      </c>
      <c r="J30" s="125"/>
      <c r="K30" s="123"/>
      <c r="L30" s="124">
        <f>D30-F30-I30</f>
        <v>2027270.7699999998</v>
      </c>
      <c r="M30" s="125"/>
      <c r="N30" s="125"/>
      <c r="O30" s="123"/>
      <c r="Q30" s="92"/>
      <c r="S30" s="96"/>
    </row>
    <row r="31" spans="1:19" s="90" customFormat="1" ht="16.5" thickBot="1" x14ac:dyDescent="0.3">
      <c r="A31" s="69"/>
      <c r="B31" s="69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9" s="90" customFormat="1" ht="15.75" x14ac:dyDescent="0.25">
      <c r="A32" s="69"/>
      <c r="B32" s="69"/>
      <c r="C32" s="86"/>
      <c r="D32" s="129" t="s">
        <v>2</v>
      </c>
      <c r="E32" s="130"/>
      <c r="F32" s="130"/>
      <c r="G32" s="131"/>
      <c r="H32" s="86"/>
      <c r="I32" s="86" t="s">
        <v>33</v>
      </c>
      <c r="J32" s="74"/>
      <c r="K32" s="87"/>
      <c r="L32" s="87"/>
      <c r="M32" s="87"/>
      <c r="N32" s="87"/>
      <c r="O32" s="86"/>
    </row>
    <row r="33" spans="1:21" s="90" customFormat="1" ht="15.75" x14ac:dyDescent="0.25">
      <c r="A33" s="69"/>
      <c r="B33" s="69"/>
      <c r="C33" s="87"/>
      <c r="D33" s="126" t="s">
        <v>87</v>
      </c>
      <c r="E33" s="127"/>
      <c r="F33" s="127"/>
      <c r="G33" s="128"/>
      <c r="H33" s="87"/>
      <c r="I33" s="86" t="s">
        <v>34</v>
      </c>
      <c r="J33" s="86"/>
      <c r="K33" s="86"/>
      <c r="L33" s="69"/>
      <c r="M33" s="69"/>
      <c r="N33" s="69"/>
      <c r="O33" s="87"/>
    </row>
    <row r="34" spans="1:21" s="90" customFormat="1" ht="16.5" thickBot="1" x14ac:dyDescent="0.3">
      <c r="A34" s="69"/>
      <c r="B34" s="69"/>
      <c r="C34" s="87"/>
      <c r="D34" s="119">
        <v>541</v>
      </c>
      <c r="E34" s="120"/>
      <c r="F34" s="120"/>
      <c r="G34" s="121"/>
      <c r="H34" s="87"/>
      <c r="I34" s="87" t="s">
        <v>88</v>
      </c>
      <c r="J34" s="87"/>
      <c r="K34" s="87"/>
      <c r="L34" s="69"/>
      <c r="M34" s="69"/>
      <c r="N34" s="69"/>
      <c r="O34" s="87"/>
      <c r="Q34" s="96"/>
      <c r="R34" s="96"/>
      <c r="S34" s="96"/>
    </row>
    <row r="35" spans="1:21" s="90" customFormat="1" ht="15.75" x14ac:dyDescent="0.25">
      <c r="A35" s="69"/>
      <c r="B35" s="69"/>
      <c r="C35" s="74"/>
      <c r="D35" s="74"/>
      <c r="E35" s="74"/>
      <c r="F35" s="74"/>
      <c r="G35" s="74"/>
      <c r="H35" s="74"/>
      <c r="I35" s="86" t="s">
        <v>235</v>
      </c>
      <c r="J35" s="87" t="s">
        <v>90</v>
      </c>
      <c r="K35" s="78" t="s">
        <v>236</v>
      </c>
      <c r="L35" s="88" t="s">
        <v>227</v>
      </c>
      <c r="M35" s="69"/>
      <c r="N35" s="69"/>
      <c r="O35" s="74"/>
      <c r="Q35" s="96"/>
      <c r="R35" s="96"/>
      <c r="S35" s="96"/>
    </row>
    <row r="36" spans="1:21" s="90" customFormat="1" ht="15.75" x14ac:dyDescent="0.25">
      <c r="A36" s="69"/>
      <c r="B36" s="69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R36" s="96"/>
      <c r="S36" s="96"/>
    </row>
    <row r="37" spans="1:21" s="90" customFormat="1" ht="15.75" x14ac:dyDescent="0.25">
      <c r="A37" s="69"/>
      <c r="B37" s="69"/>
      <c r="C37" s="75" t="s">
        <v>92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S37" s="96"/>
      <c r="U37" s="96"/>
    </row>
    <row r="38" spans="1:21" s="90" customFormat="1" ht="15.75" x14ac:dyDescent="0.25">
      <c r="A38" s="69"/>
      <c r="B38" s="69"/>
      <c r="C38" s="69" t="s">
        <v>93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Q38" s="96"/>
      <c r="R38" s="96"/>
    </row>
    <row r="39" spans="1:21" s="90" customFormat="1" ht="15.75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Q39" s="96"/>
      <c r="R39" s="96"/>
    </row>
    <row r="40" spans="1:21" s="90" customFormat="1" ht="15.75" x14ac:dyDescent="0.25">
      <c r="A40" s="69"/>
      <c r="B40" s="69"/>
      <c r="C40" s="75" t="s">
        <v>237</v>
      </c>
      <c r="D40" s="69"/>
      <c r="E40" s="69"/>
      <c r="F40" s="69"/>
      <c r="G40" s="69"/>
      <c r="H40" s="69"/>
      <c r="I40" s="69"/>
      <c r="J40" s="69"/>
      <c r="K40" s="75" t="s">
        <v>238</v>
      </c>
      <c r="L40" s="69"/>
      <c r="M40" s="69"/>
      <c r="N40" s="69"/>
      <c r="O40" s="69"/>
      <c r="S40" s="96"/>
    </row>
    <row r="41" spans="1:21" s="90" customFormat="1" ht="15.75" x14ac:dyDescent="0.25">
      <c r="A41" s="69"/>
      <c r="B41" s="69"/>
      <c r="C41" s="69"/>
      <c r="D41" s="69"/>
      <c r="E41" s="69"/>
      <c r="F41" s="69"/>
      <c r="G41" s="69"/>
      <c r="H41" s="89"/>
      <c r="I41" s="69"/>
      <c r="J41" s="69"/>
      <c r="K41" s="69"/>
      <c r="L41" s="69"/>
      <c r="M41" s="69"/>
      <c r="N41" s="69"/>
      <c r="O41" s="69"/>
      <c r="S41" s="96"/>
      <c r="T41" s="96"/>
    </row>
    <row r="42" spans="1:21" s="90" customFormat="1" ht="15.75" x14ac:dyDescent="0.25">
      <c r="A42" s="69"/>
      <c r="B42" s="69"/>
      <c r="C42" s="69"/>
      <c r="D42" s="69"/>
      <c r="E42" s="69"/>
      <c r="F42" s="69"/>
      <c r="G42" s="69"/>
      <c r="H42" s="89" t="s">
        <v>3</v>
      </c>
      <c r="I42" s="69"/>
      <c r="J42" s="69"/>
      <c r="K42" s="69"/>
      <c r="L42" s="69"/>
      <c r="M42" s="69"/>
      <c r="N42" s="69"/>
      <c r="O42" s="69"/>
      <c r="S42" s="96"/>
    </row>
    <row r="43" spans="1:21" x14ac:dyDescent="0.2">
      <c r="A43" s="66"/>
      <c r="B43" s="66"/>
      <c r="C43" s="68"/>
      <c r="D43" s="68"/>
      <c r="E43" s="68"/>
      <c r="F43" s="66"/>
      <c r="G43" s="66"/>
      <c r="H43" s="66"/>
      <c r="I43" s="66"/>
      <c r="J43" s="68"/>
      <c r="K43" s="68"/>
      <c r="L43" s="68"/>
      <c r="M43" s="68"/>
      <c r="N43" s="68"/>
      <c r="O43" s="68"/>
      <c r="P43" s="13"/>
    </row>
    <row r="44" spans="1:21" x14ac:dyDescent="0.2">
      <c r="A44" s="66"/>
      <c r="B44" s="66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3"/>
      <c r="S44" s="23"/>
      <c r="T44" s="23"/>
    </row>
    <row r="45" spans="1:2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9" ht="13.5" customHeight="1" x14ac:dyDescent="0.2"/>
  </sheetData>
  <mergeCells count="35">
    <mergeCell ref="D23:E23"/>
    <mergeCell ref="D24:E24"/>
    <mergeCell ref="F23:H23"/>
    <mergeCell ref="I23:K23"/>
    <mergeCell ref="L23:O23"/>
    <mergeCell ref="F24:H24"/>
    <mergeCell ref="I24:K24"/>
    <mergeCell ref="L24:O24"/>
    <mergeCell ref="F25:H25"/>
    <mergeCell ref="I25:K25"/>
    <mergeCell ref="L25:O25"/>
    <mergeCell ref="D25:E25"/>
    <mergeCell ref="D26:E26"/>
    <mergeCell ref="F26:H26"/>
    <mergeCell ref="I26:K26"/>
    <mergeCell ref="L26:O26"/>
    <mergeCell ref="D27:E27"/>
    <mergeCell ref="F27:H27"/>
    <mergeCell ref="I27:K27"/>
    <mergeCell ref="L27:O27"/>
    <mergeCell ref="D28:E28"/>
    <mergeCell ref="F28:H28"/>
    <mergeCell ref="I28:K28"/>
    <mergeCell ref="L28:O28"/>
    <mergeCell ref="D29:E29"/>
    <mergeCell ref="F29:H29"/>
    <mergeCell ref="I29:K29"/>
    <mergeCell ref="L29:O29"/>
    <mergeCell ref="D32:G32"/>
    <mergeCell ref="D34:G34"/>
    <mergeCell ref="D30:E30"/>
    <mergeCell ref="F30:H30"/>
    <mergeCell ref="I30:K30"/>
    <mergeCell ref="L30:O30"/>
    <mergeCell ref="D33:G33"/>
  </mergeCells>
  <pageMargins left="0.75" right="0.75" top="1" bottom="1" header="0.5" footer="0.5"/>
  <pageSetup paperSize="9" scale="6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44"/>
  <sheetViews>
    <sheetView zoomScale="115" workbookViewId="0">
      <selection activeCell="A30" sqref="A30:XFD30"/>
    </sheetView>
  </sheetViews>
  <sheetFormatPr defaultRowHeight="12.75" x14ac:dyDescent="0.2"/>
  <cols>
    <col min="1" max="1" width="11.28515625" customWidth="1"/>
    <col min="3" max="3" width="11.7109375" customWidth="1"/>
    <col min="7" max="8" width="10" bestFit="1" customWidth="1"/>
    <col min="13" max="13" width="9.7109375" customWidth="1"/>
    <col min="15" max="15" width="11.7109375" bestFit="1" customWidth="1"/>
    <col min="16" max="16" width="12.85546875" bestFit="1" customWidth="1"/>
    <col min="17" max="18" width="10.140625" bestFit="1" customWidth="1"/>
  </cols>
  <sheetData>
    <row r="1" spans="1:14" ht="15" x14ac:dyDescent="0.2">
      <c r="A1" t="s">
        <v>109</v>
      </c>
      <c r="B1" s="62" t="s">
        <v>166</v>
      </c>
    </row>
    <row r="2" spans="1:14" ht="18" x14ac:dyDescent="0.25">
      <c r="B2" s="5" t="s">
        <v>55</v>
      </c>
    </row>
    <row r="3" spans="1:14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6" t="s">
        <v>0</v>
      </c>
      <c r="B4" s="20">
        <v>38789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" x14ac:dyDescent="0.25">
      <c r="A6" s="5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37" t="s">
        <v>53</v>
      </c>
      <c r="B8" s="38"/>
      <c r="C8" s="38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</row>
    <row r="11" spans="1:14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4" ht="13.5" thickBot="1" x14ac:dyDescent="0.25">
      <c r="A14" s="16"/>
      <c r="B14" s="16"/>
      <c r="C14" s="16"/>
      <c r="D14" s="16"/>
      <c r="E14" s="16"/>
      <c r="F14" s="16"/>
      <c r="G14" s="13"/>
      <c r="H14" s="19">
        <v>2316</v>
      </c>
      <c r="I14" s="16"/>
      <c r="J14" s="16"/>
      <c r="K14" s="16"/>
      <c r="L14" s="16"/>
      <c r="M14" s="16"/>
      <c r="N14" s="13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7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7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7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3"/>
    </row>
    <row r="22" spans="1:17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s="7" customFormat="1" ht="24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  <c r="P23" s="28"/>
      <c r="Q23" s="22"/>
    </row>
    <row r="24" spans="1:17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  <c r="P24" s="28"/>
    </row>
    <row r="25" spans="1:17" s="7" customFormat="1" x14ac:dyDescent="0.2">
      <c r="A25" s="58" t="s">
        <v>217</v>
      </c>
      <c r="B25" s="101">
        <v>3160136</v>
      </c>
      <c r="C25" s="102"/>
      <c r="D25" s="103">
        <v>477515.65</v>
      </c>
      <c r="E25" s="104"/>
      <c r="F25" s="102"/>
      <c r="G25" s="103">
        <v>2705.41</v>
      </c>
      <c r="H25" s="104"/>
      <c r="I25" s="102"/>
      <c r="J25" s="103">
        <f t="shared" ref="J25:J29" si="0">B25-D25-G25</f>
        <v>2679914.94</v>
      </c>
      <c r="K25" s="104"/>
      <c r="L25" s="104"/>
      <c r="M25" s="102"/>
      <c r="N25" s="15"/>
      <c r="P25" s="28"/>
    </row>
    <row r="26" spans="1:17" s="7" customFormat="1" x14ac:dyDescent="0.2">
      <c r="A26" s="58" t="s">
        <v>218</v>
      </c>
      <c r="B26" s="101">
        <v>2940522.7</v>
      </c>
      <c r="C26" s="102"/>
      <c r="D26" s="103">
        <v>446175.27</v>
      </c>
      <c r="E26" s="104"/>
      <c r="F26" s="102"/>
      <c r="G26" s="103">
        <v>1418.18</v>
      </c>
      <c r="H26" s="104"/>
      <c r="I26" s="102"/>
      <c r="J26" s="103">
        <f t="shared" si="0"/>
        <v>2492929.25</v>
      </c>
      <c r="K26" s="104"/>
      <c r="L26" s="104"/>
      <c r="M26" s="102"/>
      <c r="N26" s="15"/>
      <c r="P26" s="28"/>
    </row>
    <row r="27" spans="1:17" s="7" customFormat="1" x14ac:dyDescent="0.2">
      <c r="A27" s="58" t="s">
        <v>219</v>
      </c>
      <c r="B27" s="101">
        <v>3388910.4</v>
      </c>
      <c r="C27" s="102"/>
      <c r="D27" s="103">
        <v>514379.37</v>
      </c>
      <c r="E27" s="104"/>
      <c r="F27" s="102"/>
      <c r="G27" s="103">
        <v>1533.7699999999998</v>
      </c>
      <c r="H27" s="104"/>
      <c r="I27" s="102"/>
      <c r="J27" s="103">
        <f t="shared" si="0"/>
        <v>2872997.26</v>
      </c>
      <c r="K27" s="104"/>
      <c r="L27" s="104"/>
      <c r="M27" s="102"/>
      <c r="N27" s="15"/>
      <c r="P27" s="28"/>
    </row>
    <row r="28" spans="1:17" s="7" customFormat="1" x14ac:dyDescent="0.2">
      <c r="A28" s="58" t="s">
        <v>220</v>
      </c>
      <c r="B28" s="101">
        <v>3818597.3</v>
      </c>
      <c r="C28" s="102"/>
      <c r="D28" s="103">
        <v>577191.63</v>
      </c>
      <c r="E28" s="104"/>
      <c r="F28" s="102"/>
      <c r="G28" s="103">
        <v>3162.74</v>
      </c>
      <c r="H28" s="104"/>
      <c r="I28" s="102"/>
      <c r="J28" s="103">
        <f t="shared" si="0"/>
        <v>3238242.9299999997</v>
      </c>
      <c r="K28" s="104"/>
      <c r="L28" s="104"/>
      <c r="M28" s="102"/>
      <c r="N28" s="15"/>
      <c r="P28" s="28"/>
      <c r="Q28" s="22"/>
    </row>
    <row r="29" spans="1:17" s="7" customFormat="1" x14ac:dyDescent="0.2">
      <c r="A29" s="58" t="s">
        <v>221</v>
      </c>
      <c r="B29" s="101">
        <v>1134337</v>
      </c>
      <c r="C29" s="102"/>
      <c r="D29" s="103">
        <v>171347.52999999997</v>
      </c>
      <c r="E29" s="104"/>
      <c r="F29" s="102"/>
      <c r="G29" s="103">
        <v>1005.45</v>
      </c>
      <c r="H29" s="104"/>
      <c r="I29" s="102"/>
      <c r="J29" s="103">
        <f t="shared" si="0"/>
        <v>961984.02</v>
      </c>
      <c r="K29" s="104"/>
      <c r="L29" s="104"/>
      <c r="M29" s="102"/>
      <c r="N29" s="15"/>
      <c r="P29" s="28"/>
      <c r="Q29" s="22"/>
    </row>
    <row r="30" spans="1:17" s="7" customFormat="1" ht="13.5" thickBot="1" x14ac:dyDescent="0.25">
      <c r="A30" s="59" t="s">
        <v>86</v>
      </c>
      <c r="B30" s="101">
        <f>SUM(B25:C29)</f>
        <v>14442503.399999999</v>
      </c>
      <c r="C30" s="102"/>
      <c r="D30" s="103">
        <f>SUM(D25:F29)</f>
        <v>2186609.4499999997</v>
      </c>
      <c r="E30" s="104"/>
      <c r="F30" s="102"/>
      <c r="G30" s="103">
        <f>SUM(G25:I29)</f>
        <v>9825.5499999999993</v>
      </c>
      <c r="H30" s="104"/>
      <c r="I30" s="102"/>
      <c r="J30" s="103">
        <f>B30-D30-G30</f>
        <v>12246068.399999999</v>
      </c>
      <c r="K30" s="104"/>
      <c r="L30" s="104"/>
      <c r="M30" s="102"/>
      <c r="N30" s="15"/>
      <c r="P30" s="28"/>
    </row>
    <row r="31" spans="1:17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8"/>
    </row>
    <row r="32" spans="1:17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  <c r="Q33" s="23"/>
      <c r="R33" s="23"/>
    </row>
    <row r="34" spans="1:18" ht="13.5" thickBot="1" x14ac:dyDescent="0.25">
      <c r="A34" s="17"/>
      <c r="B34" s="98">
        <v>2975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P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P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Q37" s="2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2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P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R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O42" s="2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8" x14ac:dyDescent="0.2">
      <c r="Q44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4803149606299213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4"/>
  <sheetViews>
    <sheetView zoomScale="115" zoomScaleNormal="115" workbookViewId="0">
      <selection activeCell="A30" sqref="A30:XFD30"/>
    </sheetView>
  </sheetViews>
  <sheetFormatPr defaultRowHeight="12.75" x14ac:dyDescent="0.2"/>
  <cols>
    <col min="1" max="1" width="13.140625" customWidth="1"/>
    <col min="3" max="3" width="11.7109375" customWidth="1"/>
    <col min="8" max="8" width="10" bestFit="1" customWidth="1"/>
    <col min="13" max="13" width="8.140625" customWidth="1"/>
    <col min="15" max="18" width="11.7109375" bestFit="1" customWidth="1"/>
  </cols>
  <sheetData>
    <row r="1" spans="1:18" ht="15" x14ac:dyDescent="0.2">
      <c r="A1" t="s">
        <v>94</v>
      </c>
      <c r="B1" s="62" t="s">
        <v>167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31">
        <v>39801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R7" s="2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2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  <c r="R10" s="2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37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32">
        <v>9108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8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8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8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8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8" s="7" customFormat="1" ht="23.2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8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8" s="7" customFormat="1" x14ac:dyDescent="0.2">
      <c r="A25" s="58" t="s">
        <v>217</v>
      </c>
      <c r="B25" s="101">
        <v>647540.75</v>
      </c>
      <c r="C25" s="102"/>
      <c r="D25" s="103">
        <v>98777.26999999999</v>
      </c>
      <c r="E25" s="104"/>
      <c r="F25" s="102"/>
      <c r="G25" s="103">
        <v>0</v>
      </c>
      <c r="H25" s="104"/>
      <c r="I25" s="102"/>
      <c r="J25" s="103">
        <f t="shared" ref="J25:J29" si="0">B25-D25-G25</f>
        <v>548763.48</v>
      </c>
      <c r="K25" s="104"/>
      <c r="L25" s="104"/>
      <c r="M25" s="102"/>
      <c r="N25" s="15"/>
    </row>
    <row r="26" spans="1:18" s="7" customFormat="1" x14ac:dyDescent="0.2">
      <c r="A26" s="58" t="s">
        <v>218</v>
      </c>
      <c r="B26" s="101">
        <v>764001</v>
      </c>
      <c r="C26" s="102"/>
      <c r="D26" s="103">
        <v>116542.32</v>
      </c>
      <c r="E26" s="104"/>
      <c r="F26" s="102"/>
      <c r="G26" s="103">
        <v>0</v>
      </c>
      <c r="H26" s="104"/>
      <c r="I26" s="102"/>
      <c r="J26" s="103">
        <f t="shared" si="0"/>
        <v>647458.67999999993</v>
      </c>
      <c r="K26" s="104"/>
      <c r="L26" s="104"/>
      <c r="M26" s="102"/>
      <c r="N26" s="15"/>
    </row>
    <row r="27" spans="1:18" s="7" customFormat="1" x14ac:dyDescent="0.2">
      <c r="A27" s="58" t="s">
        <v>219</v>
      </c>
      <c r="B27" s="101">
        <v>934158.75</v>
      </c>
      <c r="C27" s="102"/>
      <c r="D27" s="103">
        <v>142498.48000000001</v>
      </c>
      <c r="E27" s="104"/>
      <c r="F27" s="102"/>
      <c r="G27" s="103">
        <v>0</v>
      </c>
      <c r="H27" s="104"/>
      <c r="I27" s="102"/>
      <c r="J27" s="103">
        <f t="shared" si="0"/>
        <v>791660.27</v>
      </c>
      <c r="K27" s="104"/>
      <c r="L27" s="104"/>
      <c r="M27" s="102"/>
      <c r="N27" s="15"/>
    </row>
    <row r="28" spans="1:18" s="7" customFormat="1" x14ac:dyDescent="0.2">
      <c r="A28" s="58" t="s">
        <v>220</v>
      </c>
      <c r="B28" s="101">
        <v>968975.75</v>
      </c>
      <c r="C28" s="102"/>
      <c r="D28" s="103">
        <v>147809.50999999998</v>
      </c>
      <c r="E28" s="104"/>
      <c r="F28" s="102"/>
      <c r="G28" s="103">
        <v>0</v>
      </c>
      <c r="H28" s="104"/>
      <c r="I28" s="102"/>
      <c r="J28" s="103">
        <f t="shared" si="0"/>
        <v>821166.24</v>
      </c>
      <c r="K28" s="104"/>
      <c r="L28" s="104"/>
      <c r="M28" s="102"/>
      <c r="N28" s="15"/>
      <c r="P28" s="22"/>
    </row>
    <row r="29" spans="1:18" s="7" customFormat="1" x14ac:dyDescent="0.2">
      <c r="A29" s="58" t="s">
        <v>221</v>
      </c>
      <c r="B29" s="101">
        <v>215541</v>
      </c>
      <c r="C29" s="102"/>
      <c r="D29" s="103">
        <v>32879.03</v>
      </c>
      <c r="E29" s="104"/>
      <c r="F29" s="102"/>
      <c r="G29" s="103">
        <v>0</v>
      </c>
      <c r="H29" s="104"/>
      <c r="I29" s="102"/>
      <c r="J29" s="103">
        <f t="shared" si="0"/>
        <v>182661.97</v>
      </c>
      <c r="K29" s="104"/>
      <c r="L29" s="104"/>
      <c r="M29" s="102"/>
      <c r="N29" s="15"/>
    </row>
    <row r="30" spans="1:18" s="7" customFormat="1" ht="13.5" thickBot="1" x14ac:dyDescent="0.25">
      <c r="A30" s="59" t="s">
        <v>86</v>
      </c>
      <c r="B30" s="101">
        <f>SUM(B25:C29)</f>
        <v>3530217.25</v>
      </c>
      <c r="C30" s="102"/>
      <c r="D30" s="103">
        <f>SUM(D25:F29)</f>
        <v>538506.61</v>
      </c>
      <c r="E30" s="104"/>
      <c r="F30" s="102"/>
      <c r="G30" s="103">
        <f>SUM(G25:I29)</f>
        <v>0</v>
      </c>
      <c r="H30" s="104"/>
      <c r="I30" s="102"/>
      <c r="J30" s="103">
        <f>B30-D30-G30</f>
        <v>2991710.64</v>
      </c>
      <c r="K30" s="104"/>
      <c r="L30" s="104"/>
      <c r="M30" s="102"/>
      <c r="N30" s="15"/>
      <c r="O30" s="22"/>
    </row>
    <row r="31" spans="1:18" s="7" customFormat="1" ht="2.25" hidden="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2"/>
      <c r="R31" s="22"/>
    </row>
    <row r="32" spans="1:18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553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P44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44"/>
  <sheetViews>
    <sheetView zoomScale="96" zoomScaleNormal="96" zoomScaleSheetLayoutView="130" workbookViewId="0">
      <selection activeCell="H38" sqref="H38"/>
    </sheetView>
  </sheetViews>
  <sheetFormatPr defaultRowHeight="12.75" x14ac:dyDescent="0.2"/>
  <cols>
    <col min="1" max="1" width="13.5703125" customWidth="1"/>
    <col min="3" max="3" width="11.7109375" customWidth="1"/>
    <col min="7" max="8" width="10" bestFit="1" customWidth="1"/>
    <col min="13" max="13" width="9" customWidth="1"/>
    <col min="15" max="18" width="11.7109375" bestFit="1" customWidth="1"/>
  </cols>
  <sheetData>
    <row r="1" spans="1:18" ht="15" x14ac:dyDescent="0.2">
      <c r="A1" t="s">
        <v>106</v>
      </c>
      <c r="B1" s="62" t="s">
        <v>168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20">
        <v>37232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R7" s="2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2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  <c r="R10" s="2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35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18" t="s">
        <v>31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8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8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8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8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8" s="7" customFormat="1" ht="22.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8" s="7" customFormat="1" ht="13.5" customHeigh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8" s="7" customFormat="1" x14ac:dyDescent="0.2">
      <c r="A25" s="58" t="s">
        <v>217</v>
      </c>
      <c r="B25" s="101">
        <v>2238485.5</v>
      </c>
      <c r="C25" s="102"/>
      <c r="D25" s="103">
        <v>341464.08</v>
      </c>
      <c r="E25" s="104"/>
      <c r="F25" s="102"/>
      <c r="G25" s="103">
        <v>0</v>
      </c>
      <c r="H25" s="104"/>
      <c r="I25" s="102"/>
      <c r="J25" s="103">
        <f t="shared" ref="J25:J29" si="0">B25-D25-G25</f>
        <v>1897021.42</v>
      </c>
      <c r="K25" s="104"/>
      <c r="L25" s="104"/>
      <c r="M25" s="102"/>
      <c r="N25" s="15"/>
    </row>
    <row r="26" spans="1:18" s="7" customFormat="1" x14ac:dyDescent="0.2">
      <c r="A26" s="58" t="s">
        <v>218</v>
      </c>
      <c r="B26" s="101">
        <v>2330226.7999999998</v>
      </c>
      <c r="C26" s="102"/>
      <c r="D26" s="103">
        <v>355458.39999999997</v>
      </c>
      <c r="E26" s="104"/>
      <c r="F26" s="102"/>
      <c r="G26" s="103">
        <v>0</v>
      </c>
      <c r="H26" s="104"/>
      <c r="I26" s="102"/>
      <c r="J26" s="103">
        <f t="shared" si="0"/>
        <v>1974768.4</v>
      </c>
      <c r="K26" s="104"/>
      <c r="L26" s="104"/>
      <c r="M26" s="102"/>
      <c r="N26" s="15"/>
    </row>
    <row r="27" spans="1:18" s="7" customFormat="1" x14ac:dyDescent="0.2">
      <c r="A27" s="58" t="s">
        <v>219</v>
      </c>
      <c r="B27" s="101">
        <v>2151584.4</v>
      </c>
      <c r="C27" s="102"/>
      <c r="D27" s="103">
        <v>328208.05</v>
      </c>
      <c r="E27" s="104"/>
      <c r="F27" s="102"/>
      <c r="G27" s="103">
        <v>0</v>
      </c>
      <c r="H27" s="104"/>
      <c r="I27" s="102"/>
      <c r="J27" s="103">
        <f t="shared" si="0"/>
        <v>1823376.3499999999</v>
      </c>
      <c r="K27" s="104"/>
      <c r="L27" s="104"/>
      <c r="M27" s="102"/>
      <c r="N27" s="15"/>
    </row>
    <row r="28" spans="1:18" s="7" customFormat="1" x14ac:dyDescent="0.2">
      <c r="A28" s="58" t="s">
        <v>220</v>
      </c>
      <c r="B28" s="101">
        <v>2181017.5</v>
      </c>
      <c r="C28" s="102"/>
      <c r="D28" s="103">
        <v>332697.94999999995</v>
      </c>
      <c r="E28" s="104"/>
      <c r="F28" s="102"/>
      <c r="G28" s="103">
        <v>0</v>
      </c>
      <c r="H28" s="104"/>
      <c r="I28" s="102"/>
      <c r="J28" s="103">
        <f t="shared" si="0"/>
        <v>1848319.55</v>
      </c>
      <c r="K28" s="104"/>
      <c r="L28" s="104"/>
      <c r="M28" s="102"/>
      <c r="N28" s="15"/>
      <c r="P28" s="22"/>
    </row>
    <row r="29" spans="1:18" s="7" customFormat="1" x14ac:dyDescent="0.2">
      <c r="A29" s="58" t="s">
        <v>221</v>
      </c>
      <c r="B29" s="101">
        <v>690753.5</v>
      </c>
      <c r="C29" s="102"/>
      <c r="D29" s="103">
        <v>105369.26</v>
      </c>
      <c r="E29" s="104"/>
      <c r="F29" s="102"/>
      <c r="G29" s="103">
        <v>0</v>
      </c>
      <c r="H29" s="104"/>
      <c r="I29" s="102"/>
      <c r="J29" s="103">
        <f t="shared" si="0"/>
        <v>585384.24</v>
      </c>
      <c r="K29" s="104"/>
      <c r="L29" s="104"/>
      <c r="M29" s="102"/>
      <c r="N29" s="15"/>
    </row>
    <row r="30" spans="1:18" s="7" customFormat="1" ht="13.5" thickBot="1" x14ac:dyDescent="0.25">
      <c r="A30" s="59" t="s">
        <v>86</v>
      </c>
      <c r="B30" s="101">
        <f>SUM(B25:C29)</f>
        <v>9592067.6999999993</v>
      </c>
      <c r="C30" s="102"/>
      <c r="D30" s="103">
        <f>SUM(D25:F29)</f>
        <v>1463197.74</v>
      </c>
      <c r="E30" s="104"/>
      <c r="F30" s="102"/>
      <c r="G30" s="103">
        <f>SUM(G25:I29)</f>
        <v>0</v>
      </c>
      <c r="H30" s="104"/>
      <c r="I30" s="102"/>
      <c r="J30" s="103">
        <f>B30-D30-G30</f>
        <v>8128869.959999999</v>
      </c>
      <c r="K30" s="104"/>
      <c r="L30" s="104"/>
      <c r="M30" s="102"/>
      <c r="N30" s="15"/>
      <c r="O30" s="22"/>
    </row>
    <row r="31" spans="1:18" s="7" customFormat="1" ht="13.5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2"/>
      <c r="R31" s="22"/>
    </row>
    <row r="32" spans="1:18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1630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P44" s="23"/>
    </row>
  </sheetData>
  <mergeCells count="35">
    <mergeCell ref="B23:C23"/>
    <mergeCell ref="B24:C24"/>
    <mergeCell ref="B25:C25"/>
    <mergeCell ref="G26:I26"/>
    <mergeCell ref="J26:M26"/>
    <mergeCell ref="J23:M23"/>
    <mergeCell ref="G25:I25"/>
    <mergeCell ref="J25:M25"/>
    <mergeCell ref="D24:F24"/>
    <mergeCell ref="G24:I24"/>
    <mergeCell ref="J24:M24"/>
    <mergeCell ref="D25:F25"/>
    <mergeCell ref="D23:F23"/>
    <mergeCell ref="G23:I23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honeticPr fontId="7" type="noConversion"/>
  <pageMargins left="0.75" right="0.75" top="1" bottom="1" header="0.5" footer="0.5"/>
  <pageSetup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44"/>
  <sheetViews>
    <sheetView zoomScale="115" zoomScaleNormal="115" workbookViewId="0">
      <selection activeCell="H38" sqref="H38"/>
    </sheetView>
  </sheetViews>
  <sheetFormatPr defaultRowHeight="12.75" x14ac:dyDescent="0.2"/>
  <cols>
    <col min="1" max="1" width="11.85546875" customWidth="1"/>
    <col min="3" max="3" width="11.7109375" customWidth="1"/>
    <col min="8" max="8" width="10" bestFit="1" customWidth="1"/>
    <col min="13" max="13" width="10.85546875" customWidth="1"/>
    <col min="15" max="18" width="11.7109375" bestFit="1" customWidth="1"/>
  </cols>
  <sheetData>
    <row r="1" spans="1:18" ht="15" x14ac:dyDescent="0.2">
      <c r="A1" t="s">
        <v>95</v>
      </c>
      <c r="B1" s="62" t="s">
        <v>169</v>
      </c>
    </row>
    <row r="2" spans="1:18" ht="18" x14ac:dyDescent="0.25">
      <c r="B2" s="5" t="s">
        <v>55</v>
      </c>
    </row>
    <row r="3" spans="1:18" x14ac:dyDescent="0.2">
      <c r="A3" s="1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x14ac:dyDescent="0.2">
      <c r="A4" s="6" t="s">
        <v>0</v>
      </c>
      <c r="B4" s="31">
        <v>40723</v>
      </c>
      <c r="C4" s="6" t="s">
        <v>1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">
      <c r="A5" s="6"/>
      <c r="B5" s="15"/>
      <c r="C5" s="6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8" ht="18" x14ac:dyDescent="0.25">
      <c r="A6" s="5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x14ac:dyDescent="0.2">
      <c r="A7" s="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R7" s="23"/>
    </row>
    <row r="8" spans="1:18" x14ac:dyDescent="0.2">
      <c r="A8" s="4" t="s">
        <v>9</v>
      </c>
      <c r="B8" s="15"/>
      <c r="C8" s="15"/>
      <c r="D8" s="15"/>
      <c r="E8" s="15"/>
      <c r="F8" s="15"/>
      <c r="G8" s="15"/>
      <c r="H8" s="13"/>
      <c r="I8" s="13"/>
      <c r="J8" s="13"/>
      <c r="K8" s="13"/>
      <c r="L8" s="13"/>
      <c r="M8" s="13"/>
      <c r="N8" s="13"/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23"/>
    </row>
    <row r="10" spans="1:18" x14ac:dyDescent="0.2">
      <c r="A10" s="2" t="s">
        <v>19</v>
      </c>
      <c r="B10" s="13"/>
      <c r="C10" s="13"/>
      <c r="D10" s="13"/>
      <c r="E10" s="13"/>
      <c r="F10" s="13"/>
      <c r="G10" s="13"/>
      <c r="H10" s="2" t="s">
        <v>15</v>
      </c>
      <c r="I10" s="13"/>
      <c r="J10" s="13"/>
      <c r="K10" s="13"/>
      <c r="L10" s="13"/>
      <c r="M10" s="13"/>
      <c r="N10" s="13"/>
      <c r="R10" s="23"/>
    </row>
    <row r="11" spans="1:18" ht="13.5" thickBot="1" x14ac:dyDescent="0.25">
      <c r="A11" s="18" t="s">
        <v>28</v>
      </c>
      <c r="B11" s="16"/>
      <c r="C11" s="16"/>
      <c r="D11" s="16"/>
      <c r="E11" s="16"/>
      <c r="F11" s="16"/>
      <c r="G11" s="15"/>
      <c r="H11" s="18" t="s">
        <v>30</v>
      </c>
      <c r="I11" s="16"/>
      <c r="J11" s="16"/>
      <c r="K11" s="16"/>
      <c r="L11" s="16"/>
      <c r="M11" s="16"/>
      <c r="N11" s="13"/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x14ac:dyDescent="0.2">
      <c r="A13" s="8" t="s">
        <v>18</v>
      </c>
      <c r="B13" s="15"/>
      <c r="C13" s="15"/>
      <c r="D13" s="15"/>
      <c r="E13" s="15"/>
      <c r="F13" s="15"/>
      <c r="G13" s="13"/>
      <c r="H13" s="2" t="s">
        <v>21</v>
      </c>
      <c r="I13" s="13"/>
      <c r="J13" s="13"/>
      <c r="K13" s="13"/>
      <c r="L13" s="13"/>
      <c r="M13" s="13"/>
      <c r="N13" s="13"/>
    </row>
    <row r="14" spans="1:18" ht="13.5" thickBot="1" x14ac:dyDescent="0.25">
      <c r="A14" s="16"/>
      <c r="B14" s="16"/>
      <c r="C14" s="16"/>
      <c r="D14" s="16"/>
      <c r="E14" s="16"/>
      <c r="F14" s="16"/>
      <c r="G14" s="13"/>
      <c r="H14" s="32" t="s">
        <v>68</v>
      </c>
      <c r="I14" s="16"/>
      <c r="J14" s="16"/>
      <c r="K14" s="16"/>
      <c r="L14" s="16"/>
      <c r="M14" s="16"/>
      <c r="N14" s="13"/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8" ht="15" x14ac:dyDescent="0.2">
      <c r="A16" s="2" t="s">
        <v>22</v>
      </c>
      <c r="B16" s="1"/>
      <c r="C16" s="4"/>
      <c r="D16" s="62" t="s">
        <v>161</v>
      </c>
      <c r="E16" s="9" t="s">
        <v>56</v>
      </c>
      <c r="F16" s="1"/>
      <c r="G16" s="13"/>
      <c r="H16" s="13"/>
      <c r="I16" s="13"/>
      <c r="J16" s="13"/>
      <c r="K16" s="13"/>
      <c r="L16" s="13"/>
      <c r="M16" s="13"/>
      <c r="N16" s="13"/>
    </row>
    <row r="17" spans="1:18" ht="15" x14ac:dyDescent="0.2">
      <c r="A17" s="1"/>
      <c r="B17" s="1"/>
      <c r="C17" s="4"/>
      <c r="D17" s="62">
        <v>10</v>
      </c>
      <c r="E17" s="9" t="s">
        <v>57</v>
      </c>
      <c r="F17" s="1"/>
      <c r="G17" s="13"/>
      <c r="H17" s="13"/>
      <c r="I17" s="13"/>
      <c r="J17" s="13"/>
      <c r="K17" s="13"/>
      <c r="L17" s="13"/>
      <c r="M17" s="13"/>
      <c r="N17" s="13"/>
    </row>
    <row r="18" spans="1:18" ht="15" x14ac:dyDescent="0.2">
      <c r="A18" s="1"/>
      <c r="B18" s="1"/>
      <c r="C18" s="4"/>
      <c r="D18" s="62">
        <v>2014</v>
      </c>
      <c r="E18" s="9" t="s">
        <v>12</v>
      </c>
      <c r="F18" s="1"/>
      <c r="G18" s="13"/>
      <c r="H18" s="13"/>
      <c r="I18" s="13"/>
      <c r="J18" s="13"/>
      <c r="K18" s="13"/>
      <c r="L18" s="13"/>
      <c r="M18" s="13"/>
      <c r="N18" s="13"/>
    </row>
    <row r="19" spans="1:1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8" x14ac:dyDescent="0.2">
      <c r="A20" s="2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8" x14ac:dyDescent="0.2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3.5" thickBo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8" s="7" customFormat="1" ht="24.75" customHeight="1" x14ac:dyDescent="0.2">
      <c r="A23" s="56"/>
      <c r="B23" s="108" t="s">
        <v>17</v>
      </c>
      <c r="C23" s="109"/>
      <c r="D23" s="105" t="s">
        <v>5</v>
      </c>
      <c r="E23" s="106"/>
      <c r="F23" s="107"/>
      <c r="G23" s="105" t="s">
        <v>8</v>
      </c>
      <c r="H23" s="106"/>
      <c r="I23" s="118"/>
      <c r="J23" s="112" t="s">
        <v>16</v>
      </c>
      <c r="K23" s="113"/>
      <c r="L23" s="113"/>
      <c r="M23" s="114"/>
      <c r="N23" s="15"/>
    </row>
    <row r="24" spans="1:18" s="7" customFormat="1" x14ac:dyDescent="0.2">
      <c r="A24" s="57" t="s">
        <v>85</v>
      </c>
      <c r="B24" s="110" t="s">
        <v>4</v>
      </c>
      <c r="C24" s="111"/>
      <c r="D24" s="115" t="s">
        <v>6</v>
      </c>
      <c r="E24" s="116"/>
      <c r="F24" s="117"/>
      <c r="G24" s="115" t="s">
        <v>7</v>
      </c>
      <c r="H24" s="116"/>
      <c r="I24" s="101"/>
      <c r="J24" s="115" t="s">
        <v>20</v>
      </c>
      <c r="K24" s="116"/>
      <c r="L24" s="116"/>
      <c r="M24" s="117"/>
      <c r="N24" s="15"/>
    </row>
    <row r="25" spans="1:18" s="7" customFormat="1" x14ac:dyDescent="0.2">
      <c r="A25" s="58" t="s">
        <v>217</v>
      </c>
      <c r="B25" s="101">
        <v>1335760</v>
      </c>
      <c r="C25" s="102"/>
      <c r="D25" s="103">
        <v>203760.16999999998</v>
      </c>
      <c r="E25" s="104"/>
      <c r="F25" s="102"/>
      <c r="G25" s="103">
        <v>0</v>
      </c>
      <c r="H25" s="104"/>
      <c r="I25" s="102"/>
      <c r="J25" s="103">
        <f t="shared" ref="J25:J29" si="0">B25-D25-G25</f>
        <v>1131999.83</v>
      </c>
      <c r="K25" s="104"/>
      <c r="L25" s="104"/>
      <c r="M25" s="102"/>
      <c r="N25" s="15"/>
    </row>
    <row r="26" spans="1:18" s="7" customFormat="1" x14ac:dyDescent="0.2">
      <c r="A26" s="58" t="s">
        <v>218</v>
      </c>
      <c r="B26" s="101">
        <v>1458859</v>
      </c>
      <c r="C26" s="102"/>
      <c r="D26" s="103">
        <v>222538.19</v>
      </c>
      <c r="E26" s="104"/>
      <c r="F26" s="102"/>
      <c r="G26" s="103">
        <v>0</v>
      </c>
      <c r="H26" s="104"/>
      <c r="I26" s="102"/>
      <c r="J26" s="103">
        <f t="shared" si="0"/>
        <v>1236320.81</v>
      </c>
      <c r="K26" s="104"/>
      <c r="L26" s="104"/>
      <c r="M26" s="102"/>
      <c r="N26" s="15"/>
    </row>
    <row r="27" spans="1:18" s="7" customFormat="1" x14ac:dyDescent="0.2">
      <c r="A27" s="58" t="s">
        <v>219</v>
      </c>
      <c r="B27" s="101">
        <v>1759979.9</v>
      </c>
      <c r="C27" s="102"/>
      <c r="D27" s="103">
        <v>268471.98</v>
      </c>
      <c r="E27" s="104"/>
      <c r="F27" s="102"/>
      <c r="G27" s="103">
        <v>0</v>
      </c>
      <c r="H27" s="104"/>
      <c r="I27" s="102"/>
      <c r="J27" s="103">
        <f t="shared" si="0"/>
        <v>1491507.92</v>
      </c>
      <c r="K27" s="104"/>
      <c r="L27" s="104"/>
      <c r="M27" s="102"/>
      <c r="N27" s="15"/>
    </row>
    <row r="28" spans="1:18" s="7" customFormat="1" x14ac:dyDescent="0.2">
      <c r="A28" s="58" t="s">
        <v>220</v>
      </c>
      <c r="B28" s="101">
        <v>1936544</v>
      </c>
      <c r="C28" s="102"/>
      <c r="D28" s="103">
        <v>295405.48</v>
      </c>
      <c r="E28" s="104"/>
      <c r="F28" s="102"/>
      <c r="G28" s="103">
        <v>0</v>
      </c>
      <c r="H28" s="104"/>
      <c r="I28" s="102"/>
      <c r="J28" s="103">
        <f t="shared" si="0"/>
        <v>1641138.52</v>
      </c>
      <c r="K28" s="104"/>
      <c r="L28" s="104"/>
      <c r="M28" s="102"/>
      <c r="N28" s="15"/>
      <c r="P28" s="22"/>
    </row>
    <row r="29" spans="1:18" s="7" customFormat="1" x14ac:dyDescent="0.2">
      <c r="A29" s="58" t="s">
        <v>221</v>
      </c>
      <c r="B29" s="101">
        <v>558823.5</v>
      </c>
      <c r="C29" s="102"/>
      <c r="D29" s="103">
        <v>85244.4</v>
      </c>
      <c r="E29" s="104"/>
      <c r="F29" s="102"/>
      <c r="G29" s="103">
        <v>0</v>
      </c>
      <c r="H29" s="104"/>
      <c r="I29" s="102"/>
      <c r="J29" s="103">
        <f t="shared" si="0"/>
        <v>473579.1</v>
      </c>
      <c r="K29" s="104"/>
      <c r="L29" s="104"/>
      <c r="M29" s="102"/>
      <c r="N29" s="15"/>
    </row>
    <row r="30" spans="1:18" s="7" customFormat="1" ht="15" customHeight="1" thickBot="1" x14ac:dyDescent="0.25">
      <c r="A30" s="59" t="s">
        <v>86</v>
      </c>
      <c r="B30" s="101">
        <f>SUM(B25:C29)</f>
        <v>7049966.4000000004</v>
      </c>
      <c r="C30" s="102"/>
      <c r="D30" s="103">
        <f>SUM(D25:F29)</f>
        <v>1075420.22</v>
      </c>
      <c r="E30" s="104"/>
      <c r="F30" s="102"/>
      <c r="G30" s="103">
        <f>SUM(G25:I29)</f>
        <v>0</v>
      </c>
      <c r="H30" s="104"/>
      <c r="I30" s="102"/>
      <c r="J30" s="103">
        <f>B30-D30-G30</f>
        <v>5974546.1800000006</v>
      </c>
      <c r="K30" s="104"/>
      <c r="L30" s="104"/>
      <c r="M30" s="102"/>
      <c r="N30" s="15"/>
      <c r="O30" s="22"/>
    </row>
    <row r="31" spans="1:18" s="7" customFormat="1" ht="2.25" hidden="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2"/>
      <c r="R31" s="22"/>
    </row>
    <row r="32" spans="1:18" x14ac:dyDescent="0.2">
      <c r="A32" s="10"/>
      <c r="B32" s="105" t="s">
        <v>2</v>
      </c>
      <c r="C32" s="106"/>
      <c r="D32" s="106"/>
      <c r="E32" s="107"/>
      <c r="F32" s="10"/>
      <c r="G32" s="10" t="s">
        <v>33</v>
      </c>
      <c r="H32" s="15"/>
      <c r="I32" s="17"/>
      <c r="J32" s="17"/>
      <c r="K32" s="17"/>
      <c r="L32" s="17"/>
      <c r="M32" s="10"/>
      <c r="N32" s="13"/>
      <c r="O32" s="23"/>
    </row>
    <row r="33" spans="1:18" x14ac:dyDescent="0.2">
      <c r="A33" s="11"/>
      <c r="B33" s="103" t="s">
        <v>87</v>
      </c>
      <c r="C33" s="104"/>
      <c r="D33" s="104"/>
      <c r="E33" s="102"/>
      <c r="F33" s="11"/>
      <c r="G33" s="10" t="s">
        <v>34</v>
      </c>
      <c r="H33" s="10"/>
      <c r="I33" s="10"/>
      <c r="J33" s="13"/>
      <c r="K33" s="13"/>
      <c r="L33" s="13"/>
      <c r="M33" s="11"/>
      <c r="N33" s="13"/>
      <c r="O33" s="23"/>
      <c r="P33" s="23"/>
    </row>
    <row r="34" spans="1:18" ht="13.5" thickBot="1" x14ac:dyDescent="0.25">
      <c r="A34" s="17"/>
      <c r="B34" s="98">
        <v>1446</v>
      </c>
      <c r="C34" s="99"/>
      <c r="D34" s="99"/>
      <c r="E34" s="100"/>
      <c r="F34" s="17"/>
      <c r="G34" s="11" t="s">
        <v>88</v>
      </c>
      <c r="H34" s="11"/>
      <c r="I34" s="11"/>
      <c r="J34" s="13"/>
      <c r="K34" s="13"/>
      <c r="L34" s="13"/>
      <c r="M34" s="17"/>
      <c r="N34" s="13"/>
      <c r="O34" s="23"/>
      <c r="Q34" s="23"/>
    </row>
    <row r="35" spans="1:18" x14ac:dyDescent="0.2">
      <c r="A35" s="15"/>
      <c r="B35" s="15"/>
      <c r="C35" s="15"/>
      <c r="D35" s="15"/>
      <c r="E35" s="15"/>
      <c r="F35" s="15"/>
      <c r="G35" s="60" t="s">
        <v>89</v>
      </c>
      <c r="H35" s="17" t="s">
        <v>90</v>
      </c>
      <c r="I35" s="61" t="s">
        <v>91</v>
      </c>
      <c r="J35" s="15" t="s">
        <v>90</v>
      </c>
      <c r="K35" s="13"/>
      <c r="L35" s="13"/>
      <c r="M35" s="15"/>
      <c r="N35" s="13"/>
      <c r="P35" s="23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23"/>
      <c r="Q36" s="23"/>
    </row>
    <row r="37" spans="1:18" x14ac:dyDescent="0.2">
      <c r="A37" s="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8" x14ac:dyDescent="0.2">
      <c r="A38" s="1" t="s">
        <v>93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8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23"/>
    </row>
    <row r="40" spans="1:18" x14ac:dyDescent="0.2">
      <c r="A40" s="2" t="s">
        <v>13</v>
      </c>
      <c r="B40" s="13"/>
      <c r="C40" s="13"/>
      <c r="D40" s="13"/>
      <c r="E40" s="13"/>
      <c r="F40" s="13"/>
      <c r="G40" s="13"/>
      <c r="H40" s="13"/>
      <c r="I40" s="2" t="s">
        <v>14</v>
      </c>
      <c r="J40" s="13"/>
      <c r="K40" s="13"/>
      <c r="L40" s="13"/>
      <c r="M40" s="13"/>
      <c r="N40" s="13"/>
      <c r="Q40" s="23"/>
    </row>
    <row r="41" spans="1:18" x14ac:dyDescent="0.2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  <c r="L41" s="13"/>
      <c r="M41" s="13"/>
      <c r="N41" s="13"/>
      <c r="Q41" s="23"/>
      <c r="R41" s="23"/>
    </row>
    <row r="42" spans="1:18" x14ac:dyDescent="0.2">
      <c r="A42" s="13"/>
      <c r="B42" s="13"/>
      <c r="C42" s="13"/>
      <c r="D42" s="13"/>
      <c r="E42" s="13"/>
      <c r="F42" s="3" t="s">
        <v>3</v>
      </c>
      <c r="G42" s="13"/>
      <c r="H42" s="13"/>
      <c r="I42" s="13"/>
      <c r="J42" s="13"/>
      <c r="K42" s="13"/>
      <c r="L42" s="13"/>
      <c r="M42" s="13"/>
      <c r="N42" s="13"/>
      <c r="Q42" s="23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23"/>
    </row>
    <row r="44" spans="1:18" x14ac:dyDescent="0.2">
      <c r="P44" s="23"/>
    </row>
  </sheetData>
  <mergeCells count="35">
    <mergeCell ref="B23:C23"/>
    <mergeCell ref="B24:C24"/>
    <mergeCell ref="D25:F25"/>
    <mergeCell ref="G25:I25"/>
    <mergeCell ref="J25:M25"/>
    <mergeCell ref="B25:C25"/>
    <mergeCell ref="D23:F23"/>
    <mergeCell ref="G23:I23"/>
    <mergeCell ref="J23:M23"/>
    <mergeCell ref="D24:F24"/>
    <mergeCell ref="G24:I24"/>
    <mergeCell ref="J24:M24"/>
    <mergeCell ref="G26:I26"/>
    <mergeCell ref="J26:M26"/>
    <mergeCell ref="B27:C27"/>
    <mergeCell ref="D27:F27"/>
    <mergeCell ref="G27:I27"/>
    <mergeCell ref="J27:M27"/>
    <mergeCell ref="B26:C26"/>
    <mergeCell ref="D26:F26"/>
    <mergeCell ref="B28:C28"/>
    <mergeCell ref="D28:F28"/>
    <mergeCell ref="G28:I28"/>
    <mergeCell ref="J28:M28"/>
    <mergeCell ref="B29:C29"/>
    <mergeCell ref="D29:F29"/>
    <mergeCell ref="G29:I29"/>
    <mergeCell ref="J29:M29"/>
    <mergeCell ref="B34:E34"/>
    <mergeCell ref="B30:C30"/>
    <mergeCell ref="D30:F30"/>
    <mergeCell ref="G30:I30"/>
    <mergeCell ref="J30:M30"/>
    <mergeCell ref="B32:E32"/>
    <mergeCell ref="B33:E3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</vt:i4>
      </vt:variant>
    </vt:vector>
  </HeadingPairs>
  <TitlesOfParts>
    <vt:vector size="58" baseType="lpstr">
      <vt:lpstr>BE(P)</vt:lpstr>
      <vt:lpstr>BE (A)</vt:lpstr>
      <vt:lpstr>BE(AK)</vt:lpstr>
      <vt:lpstr>BE(N)</vt:lpstr>
      <vt:lpstr>BE(O)</vt:lpstr>
      <vt:lpstr>BE (R)</vt:lpstr>
      <vt:lpstr>TS (P)</vt:lpstr>
      <vt:lpstr>TS(O)</vt:lpstr>
      <vt:lpstr>TS (R)s</vt:lpstr>
      <vt:lpstr>TS (А) relocation </vt:lpstr>
      <vt:lpstr>TS (KIDS)</vt:lpstr>
      <vt:lpstr>KH (R)</vt:lpstr>
      <vt:lpstr>KH</vt:lpstr>
      <vt:lpstr>DY(N)</vt:lpstr>
      <vt:lpstr>DY(Rp)</vt:lpstr>
      <vt:lpstr>DY(O)</vt:lpstr>
      <vt:lpstr>DY(K)</vt:lpstr>
      <vt:lpstr>DY(RCSC)</vt:lpstr>
      <vt:lpstr>DY(A)</vt:lpstr>
      <vt:lpstr>DY (R)</vt:lpstr>
      <vt:lpstr>PA (O)</vt:lpstr>
      <vt:lpstr>PA (RP)</vt:lpstr>
      <vt:lpstr>PA (R)</vt:lpstr>
      <vt:lpstr>PA (AP)</vt:lpstr>
      <vt:lpstr>PA (K)</vt:lpstr>
      <vt:lpstr>RST(P)</vt:lpstr>
      <vt:lpstr>RST(AK)</vt:lpstr>
      <vt:lpstr>RST(R)</vt:lpstr>
      <vt:lpstr>RST(A)</vt:lpstr>
      <vt:lpstr>RST(O)</vt:lpstr>
      <vt:lpstr>RST(N)</vt:lpstr>
      <vt:lpstr>OMSK (RCC)</vt:lpstr>
      <vt:lpstr>OMSK (AK)</vt:lpstr>
      <vt:lpstr>OMSK (A)new</vt:lpstr>
      <vt:lpstr>OMSK (R)</vt:lpstr>
      <vt:lpstr>OMSK (O)</vt:lpstr>
      <vt:lpstr>OMSK (P)</vt:lpstr>
      <vt:lpstr>NS(R)</vt:lpstr>
      <vt:lpstr>NS(A)</vt:lpstr>
      <vt:lpstr>NS(K)</vt:lpstr>
      <vt:lpstr>EK</vt:lpstr>
      <vt:lpstr>EK (R)</vt:lpstr>
      <vt:lpstr>EK(Rp)</vt:lpstr>
      <vt:lpstr>EK(K)</vt:lpstr>
      <vt:lpstr>EK(O)</vt:lpstr>
      <vt:lpstr>KZ</vt:lpstr>
      <vt:lpstr>KZ(O)</vt:lpstr>
      <vt:lpstr>KZ (R)</vt:lpstr>
      <vt:lpstr>SAM(O)</vt:lpstr>
      <vt:lpstr>SAM(R)</vt:lpstr>
      <vt:lpstr>SAM(P)</vt:lpstr>
      <vt:lpstr>SAM(KIDS)</vt:lpstr>
      <vt:lpstr>SAM(A)</vt:lpstr>
      <vt:lpstr>SAM(N)</vt:lpstr>
      <vt:lpstr>UFA (R)</vt:lpstr>
      <vt:lpstr>UFA (P)</vt:lpstr>
      <vt:lpstr>KR(KIDS)</vt:lpstr>
      <vt:lpstr>KH!Print_Area</vt:lpstr>
    </vt:vector>
  </TitlesOfParts>
  <Company>IKEA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andv</dc:creator>
  <cp:lastModifiedBy>Rimma Akhtaova</cp:lastModifiedBy>
  <cp:lastPrinted>2018-02-13T07:24:17Z</cp:lastPrinted>
  <dcterms:created xsi:type="dcterms:W3CDTF">2003-01-14T15:46:10Z</dcterms:created>
  <dcterms:modified xsi:type="dcterms:W3CDTF">2018-11-02T13:08:38Z</dcterms:modified>
</cp:coreProperties>
</file>